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D:\DATA\AKREDITASI FAKULTAS MIPA\BORANG S2 BIOLOGI\"/>
    </mc:Choice>
  </mc:AlternateContent>
  <xr:revisionPtr revIDLastSave="0" documentId="8_{D3589512-C44F-3545-BC85-247A233FE16F}" xr6:coauthVersionLast="41" xr6:coauthVersionMax="41" xr10:uidLastSave="{00000000-0000-0000-0000-000000000000}"/>
  <bookViews>
    <workbookView xWindow="-110" yWindow="-110" windowWidth="19420" windowHeight="10420" tabRatio="752" firstSheet="30" activeTab="37" xr2:uid="{00000000-000D-0000-FFFF-FFFF00000000}"/>
  </bookViews>
  <sheets>
    <sheet name="DEPAN" sheetId="4" r:id="rId1"/>
    <sheet name="PENGISI" sheetId="40" r:id="rId2"/>
    <sheet name="IDENTITAS" sheetId="1" r:id="rId3"/>
    <sheet name="DOSEN" sheetId="3" r:id="rId4"/>
    <sheet name="A-3.2.1" sheetId="7" r:id="rId5"/>
    <sheet name="A-3.2.3" sheetId="57" r:id="rId6"/>
    <sheet name="A-3.3.2" sheetId="41" r:id="rId7"/>
    <sheet name="A-4.3.1" sheetId="9" r:id="rId8"/>
    <sheet name="A-4.3.2" sheetId="80" r:id="rId9"/>
    <sheet name="A-4.4" sheetId="14" r:id="rId10"/>
    <sheet name="A-4.5.1" sheetId="17" r:id="rId11"/>
    <sheet name="A-4.5.2" sheetId="16" r:id="rId12"/>
    <sheet name="A-4.5.3" sheetId="18" r:id="rId13"/>
    <sheet name="A-4.5.4.1" sheetId="71" r:id="rId14"/>
    <sheet name="A-4.5.4.2" sheetId="20" r:id="rId15"/>
    <sheet name="A-4.5.4.3" sheetId="72" r:id="rId16"/>
    <sheet name="A-4.5.5" sheetId="19" r:id="rId17"/>
    <sheet name="A-4.6.1" sheetId="8" r:id="rId18"/>
    <sheet name="A-5.1.2.1a" sheetId="58" r:id="rId19"/>
    <sheet name="A-5.1.2.1" sheetId="22" r:id="rId20"/>
    <sheet name="A-5.1.2.2" sheetId="23" r:id="rId21"/>
    <sheet name="A-5.4.2" sheetId="27" r:id="rId22"/>
    <sheet name="A-5.4.3" sheetId="60" r:id="rId23"/>
    <sheet name="A-6.2.1" sheetId="81" r:id="rId24"/>
    <sheet name="A-6.2.2" sheetId="73" r:id="rId25"/>
    <sheet name="A-6.2.3" sheetId="74" r:id="rId26"/>
    <sheet name="A-6.2.4" sheetId="75" r:id="rId27"/>
    <sheet name="A-6.3.1" sheetId="44" r:id="rId28"/>
    <sheet name="A-6.4.1.1" sheetId="45" r:id="rId29"/>
    <sheet name="A-6.5.2" sheetId="43" r:id="rId30"/>
    <sheet name="A-7.1.4" sheetId="29" r:id="rId31"/>
    <sheet name="A-7.1.5" sheetId="36" r:id="rId32"/>
    <sheet name="A-7.1.6" sheetId="78" r:id="rId33"/>
    <sheet name="A-7.2.1" sheetId="42" r:id="rId34"/>
    <sheet name="B-3.2.1" sheetId="83" r:id="rId35"/>
    <sheet name="B-4.1.2" sheetId="84" r:id="rId36"/>
    <sheet name="B-4.1.3" sheetId="85" r:id="rId37"/>
    <sheet name="B-6.1.1" sheetId="86" r:id="rId38"/>
    <sheet name="B-6.1.2" sheetId="87" r:id="rId39"/>
    <sheet name="B-6.1.3" sheetId="88" r:id="rId40"/>
    <sheet name="B-6.4.2" sheetId="89" r:id="rId41"/>
    <sheet name="B-7.1.2" sheetId="90" r:id="rId42"/>
    <sheet name="B-7.2.2" sheetId="91" r:id="rId43"/>
    <sheet name="REF" sheetId="2" state="hidden" r:id="rId44"/>
  </sheets>
  <externalReferences>
    <externalReference r:id="rId45"/>
  </externalReference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91" l="1"/>
  <c r="H14" i="91"/>
  <c r="G14" i="91"/>
  <c r="F14" i="91"/>
  <c r="E14" i="91"/>
  <c r="D14" i="91"/>
  <c r="I14" i="90"/>
  <c r="H14" i="90"/>
  <c r="G14" i="90"/>
  <c r="F14" i="90"/>
  <c r="E14" i="90"/>
  <c r="D14" i="90"/>
  <c r="I22" i="89"/>
  <c r="H22" i="89"/>
  <c r="G22" i="89"/>
  <c r="F22" i="89"/>
  <c r="F16" i="88"/>
  <c r="E16" i="88"/>
  <c r="D16" i="88"/>
  <c r="G15" i="88"/>
  <c r="G14" i="88"/>
  <c r="G13" i="88"/>
  <c r="G12" i="88"/>
  <c r="G16" i="88"/>
  <c r="F11" i="88"/>
  <c r="E11" i="88"/>
  <c r="D11" i="88"/>
  <c r="G10" i="88"/>
  <c r="G9" i="88"/>
  <c r="G8" i="88"/>
  <c r="G11" i="88"/>
  <c r="F15" i="87"/>
  <c r="E15" i="87"/>
  <c r="D15" i="87"/>
  <c r="J30" i="86"/>
  <c r="I30" i="86"/>
  <c r="H30" i="86"/>
  <c r="G30" i="86"/>
  <c r="J29" i="86"/>
  <c r="J28" i="86"/>
  <c r="J27" i="86"/>
  <c r="J26" i="86"/>
  <c r="I25" i="86"/>
  <c r="H25" i="86"/>
  <c r="G25" i="86"/>
  <c r="J24" i="86"/>
  <c r="J23" i="86"/>
  <c r="J22" i="86"/>
  <c r="J21" i="86"/>
  <c r="J20" i="86"/>
  <c r="J19" i="86"/>
  <c r="J18" i="86"/>
  <c r="J25" i="86"/>
  <c r="J17" i="86"/>
  <c r="I16" i="86"/>
  <c r="H16" i="86"/>
  <c r="G16" i="86"/>
  <c r="G31" i="86"/>
  <c r="J15" i="86"/>
  <c r="J14" i="86"/>
  <c r="J16" i="86"/>
  <c r="J13" i="86"/>
  <c r="I13" i="86"/>
  <c r="I31" i="86"/>
  <c r="H13" i="86"/>
  <c r="H31" i="86"/>
  <c r="G13" i="86"/>
  <c r="J12" i="86"/>
  <c r="J11" i="86"/>
  <c r="J10" i="86"/>
  <c r="N14" i="85"/>
  <c r="N13" i="85"/>
  <c r="N12" i="85"/>
  <c r="N11" i="85"/>
  <c r="I15" i="84"/>
  <c r="H15" i="84"/>
  <c r="G15" i="84"/>
  <c r="F15" i="84"/>
  <c r="J15" i="84"/>
  <c r="E15" i="84"/>
  <c r="D15" i="84"/>
  <c r="J14" i="84"/>
  <c r="J13" i="84"/>
  <c r="J12" i="84"/>
  <c r="J11" i="84"/>
  <c r="J10" i="84"/>
  <c r="G18" i="83"/>
  <c r="F18" i="83"/>
  <c r="E18" i="83"/>
  <c r="D18" i="83"/>
  <c r="H14" i="88"/>
  <c r="H13" i="88"/>
  <c r="H9" i="88"/>
  <c r="H15" i="88"/>
  <c r="H10" i="88"/>
  <c r="J31" i="86"/>
  <c r="H8" i="88"/>
  <c r="H12" i="88"/>
  <c r="I7" i="42"/>
  <c r="I8" i="42"/>
  <c r="I9" i="42"/>
  <c r="I10" i="42"/>
  <c r="I11" i="42"/>
  <c r="I20" i="43"/>
  <c r="E23" i="75"/>
  <c r="E22" i="75"/>
  <c r="F23" i="75"/>
  <c r="F43" i="74"/>
  <c r="F42" i="74"/>
  <c r="I27" i="81"/>
  <c r="H27" i="81"/>
  <c r="G27" i="81"/>
  <c r="J26" i="81"/>
  <c r="J25" i="81"/>
  <c r="J24" i="81"/>
  <c r="J23" i="81"/>
  <c r="I22" i="81"/>
  <c r="H22" i="81"/>
  <c r="G22" i="81"/>
  <c r="J21" i="81"/>
  <c r="J20" i="81"/>
  <c r="J19" i="81"/>
  <c r="J18" i="81"/>
  <c r="J17" i="81"/>
  <c r="J16" i="81"/>
  <c r="J15" i="81"/>
  <c r="J14" i="81"/>
  <c r="I13" i="81"/>
  <c r="H13" i="81"/>
  <c r="G13" i="81"/>
  <c r="J12" i="81"/>
  <c r="J11" i="81"/>
  <c r="J13" i="81"/>
  <c r="H10" i="81"/>
  <c r="G10" i="81"/>
  <c r="J9" i="81"/>
  <c r="H28" i="81"/>
  <c r="I28" i="81"/>
  <c r="J27" i="81"/>
  <c r="J22" i="81"/>
  <c r="G28" i="81"/>
  <c r="J10" i="81"/>
  <c r="J28" i="81"/>
  <c r="J20" i="80"/>
  <c r="I20" i="80"/>
  <c r="H20" i="80"/>
  <c r="G20" i="80"/>
  <c r="F20" i="80"/>
  <c r="E20" i="80"/>
  <c r="D20" i="80"/>
  <c r="J19" i="80"/>
  <c r="I19" i="80"/>
  <c r="H19" i="80"/>
  <c r="G19" i="80"/>
  <c r="F19" i="80"/>
  <c r="E19" i="80"/>
  <c r="D19" i="80"/>
  <c r="K18" i="80"/>
  <c r="K17" i="80"/>
  <c r="K16" i="80"/>
  <c r="K15" i="80"/>
  <c r="K14" i="80"/>
  <c r="K13" i="80"/>
  <c r="K12" i="80"/>
  <c r="K11" i="80"/>
  <c r="K10" i="80"/>
  <c r="K20" i="80"/>
  <c r="K19" i="80"/>
  <c r="H12" i="7"/>
  <c r="H7" i="29"/>
  <c r="H8" i="29"/>
  <c r="H9" i="29"/>
  <c r="D13" i="27"/>
  <c r="D14" i="27"/>
  <c r="D15" i="27"/>
  <c r="H80" i="19"/>
  <c r="G78" i="19"/>
  <c r="H76" i="19"/>
  <c r="G63" i="19"/>
  <c r="G12" i="72"/>
  <c r="H10" i="72"/>
  <c r="G11" i="72"/>
  <c r="E22" i="9"/>
  <c r="A7" i="3"/>
  <c r="N7" i="3"/>
  <c r="A8" i="3"/>
  <c r="N8" i="3"/>
  <c r="A9" i="3"/>
  <c r="N9" i="3"/>
  <c r="A10" i="3"/>
  <c r="N10" i="3"/>
  <c r="A11" i="3"/>
  <c r="N11" i="3"/>
  <c r="A12" i="3"/>
  <c r="N12" i="3"/>
  <c r="A13" i="3"/>
  <c r="N13" i="3"/>
  <c r="A14" i="3"/>
  <c r="N14" i="3"/>
  <c r="A15" i="3"/>
  <c r="N15" i="3"/>
  <c r="D36" i="1"/>
  <c r="D34" i="1"/>
  <c r="A7" i="40"/>
  <c r="B7" i="40"/>
  <c r="C7" i="40"/>
  <c r="D7" i="40"/>
  <c r="A8" i="40"/>
  <c r="B8" i="40"/>
  <c r="C8" i="40"/>
  <c r="D8" i="40"/>
  <c r="A9" i="40"/>
  <c r="B9" i="40"/>
  <c r="C9" i="40"/>
  <c r="D9" i="40"/>
  <c r="A10" i="40"/>
  <c r="B10" i="40"/>
  <c r="C10" i="40"/>
  <c r="D10" i="40"/>
  <c r="A11" i="40"/>
  <c r="B11" i="40"/>
  <c r="C11" i="40"/>
  <c r="D11" i="40"/>
  <c r="A12" i="40"/>
  <c r="B12" i="40"/>
  <c r="C12" i="40"/>
  <c r="D12" i="40"/>
  <c r="A13" i="40"/>
  <c r="B13" i="40"/>
  <c r="C13" i="40"/>
  <c r="D13" i="40"/>
  <c r="E17" i="78"/>
  <c r="I89" i="36"/>
  <c r="G20" i="43"/>
  <c r="H20" i="43"/>
  <c r="F20" i="43"/>
  <c r="G11" i="44"/>
  <c r="E21" i="23"/>
  <c r="I31" i="22"/>
  <c r="J31" i="22"/>
  <c r="K31" i="22"/>
  <c r="H31" i="22"/>
  <c r="F95" i="19"/>
  <c r="D15" i="17"/>
  <c r="G31" i="9"/>
  <c r="E31" i="9"/>
  <c r="F33" i="9"/>
  <c r="F31" i="9"/>
  <c r="F20" i="41"/>
  <c r="G20" i="41"/>
  <c r="H20" i="41"/>
  <c r="E20" i="41"/>
  <c r="O14" i="7"/>
  <c r="H10" i="7"/>
  <c r="H11" i="7"/>
  <c r="C14" i="7"/>
  <c r="E19" i="78"/>
  <c r="H11" i="29"/>
  <c r="H10" i="29"/>
  <c r="G10" i="73"/>
  <c r="G31" i="22"/>
  <c r="F31" i="22"/>
  <c r="E31" i="22"/>
  <c r="D13" i="58"/>
  <c r="D6" i="58"/>
  <c r="F14" i="45"/>
  <c r="E14" i="45"/>
  <c r="L14" i="8"/>
  <c r="K14" i="8"/>
  <c r="J14" i="8"/>
  <c r="I14" i="8"/>
  <c r="H14" i="8"/>
  <c r="G14" i="8"/>
  <c r="F14" i="8"/>
  <c r="E14" i="8"/>
  <c r="D14" i="7"/>
  <c r="E14" i="7"/>
  <c r="F14" i="7"/>
  <c r="G14" i="7"/>
  <c r="H14" i="7"/>
  <c r="I14" i="7"/>
  <c r="J14" i="7"/>
  <c r="M15" i="7"/>
  <c r="K14" i="7"/>
</calcChain>
</file>

<file path=xl/sharedStrings.xml><?xml version="1.0" encoding="utf-8"?>
<sst xmlns="http://schemas.openxmlformats.org/spreadsheetml/2006/main" count="2283" uniqueCount="1022">
  <si>
    <t>Program Studi</t>
  </si>
  <si>
    <t>Jurusan/Departemen</t>
  </si>
  <si>
    <t>Fakultas</t>
  </si>
  <si>
    <t>Perguruan Tinggi</t>
  </si>
  <si>
    <t>SK Pendirian PS</t>
  </si>
  <si>
    <t>Nomor SK</t>
  </si>
  <si>
    <t>Tanggal SK</t>
  </si>
  <si>
    <t>Pejabat Penandatangan</t>
  </si>
  <si>
    <t>Bulan dan Tahun Dimulainya Penyelenggaraan PS</t>
  </si>
  <si>
    <t>JANUARI</t>
  </si>
  <si>
    <t>FEBRUARI</t>
  </si>
  <si>
    <t>MARET</t>
  </si>
  <si>
    <t>APRIL</t>
  </si>
  <si>
    <t>MEI</t>
  </si>
  <si>
    <t>JUNI</t>
  </si>
  <si>
    <t>JULI</t>
  </si>
  <si>
    <t>AGUSTUS</t>
  </si>
  <si>
    <t>SEPTEMBER</t>
  </si>
  <si>
    <t>OKTOBER</t>
  </si>
  <si>
    <t>NOVEMBER</t>
  </si>
  <si>
    <t>DESEMBER</t>
  </si>
  <si>
    <t>--</t>
  </si>
  <si>
    <t>SK Ijin Operasional</t>
  </si>
  <si>
    <t>Akreditasi Terakhir BAN-PT</t>
  </si>
  <si>
    <t>Nomor SK BAN-PT</t>
  </si>
  <si>
    <t>Keterangan</t>
  </si>
  <si>
    <t>Alamat PS</t>
  </si>
  <si>
    <t>Nomor Telepon PS</t>
  </si>
  <si>
    <t>Nomor Faksimili PS</t>
  </si>
  <si>
    <t>Lampirkan fotokopi SK Pendirian PS yang terakhir</t>
  </si>
  <si>
    <t>Lampirkan fotokopi SK Ijin Operasional yang terakhir</t>
  </si>
  <si>
    <t>1.</t>
  </si>
  <si>
    <t>2.</t>
  </si>
  <si>
    <t>3.</t>
  </si>
  <si>
    <t>4.</t>
  </si>
  <si>
    <t>5.</t>
  </si>
  <si>
    <t>6.</t>
  </si>
  <si>
    <t>7.</t>
  </si>
  <si>
    <t>8.</t>
  </si>
  <si>
    <t>9.</t>
  </si>
  <si>
    <t>10.</t>
  </si>
  <si>
    <t>11.</t>
  </si>
  <si>
    <t>No.</t>
  </si>
  <si>
    <t>Nama Dosen Tetap</t>
  </si>
  <si>
    <t>NIDN</t>
  </si>
  <si>
    <t>Jabatan Akademik</t>
  </si>
  <si>
    <t>Gelar Akademik</t>
  </si>
  <si>
    <t>Asal PT</t>
  </si>
  <si>
    <t>Bidang Keahlian</t>
  </si>
  <si>
    <t>S1</t>
  </si>
  <si>
    <t>S2</t>
  </si>
  <si>
    <t>S3</t>
  </si>
  <si>
    <t>(1)</t>
  </si>
  <si>
    <t>(2)</t>
  </si>
  <si>
    <t>(3)</t>
  </si>
  <si>
    <t>(4)</t>
  </si>
  <si>
    <t>(5)</t>
  </si>
  <si>
    <t>(6)</t>
  </si>
  <si>
    <t>(7)</t>
  </si>
  <si>
    <t>(8)</t>
  </si>
  <si>
    <t>(9)</t>
  </si>
  <si>
    <t>(10)</t>
  </si>
  <si>
    <t>(11)</t>
  </si>
  <si>
    <t>(12)</t>
  </si>
  <si>
    <t>(13)</t>
  </si>
  <si>
    <t>(14)</t>
  </si>
  <si>
    <t>Bagi PS yang dibina oleh Departemen Pendidikan Nasional, sebutkan nama dosen tetap institusi yang terdaftar sebagai dosen tetap PS berdasarkan SK 034/DIKTI/Kep/2002, dalam tabel di bawah ini</t>
  </si>
  <si>
    <t>Dosen</t>
  </si>
  <si>
    <t>Mahasiswa</t>
  </si>
  <si>
    <t>Tahun Akademik</t>
  </si>
  <si>
    <t>Daya Tampung</t>
  </si>
  <si>
    <t>Jumlah Calon Mahasiswa</t>
  </si>
  <si>
    <t>Ikut Seleksi</t>
  </si>
  <si>
    <t>Lulus Seleksi</t>
  </si>
  <si>
    <t>Jumlah Mahasiswa Baru</t>
  </si>
  <si>
    <t>Transfer</t>
  </si>
  <si>
    <t>Jumlah Lulusan</t>
  </si>
  <si>
    <t>IPK Lulusan Reguler</t>
  </si>
  <si>
    <t>Min</t>
  </si>
  <si>
    <t>Rat</t>
  </si>
  <si>
    <t>Mak</t>
  </si>
  <si>
    <t>Jumlah Total Mahasiswa</t>
  </si>
  <si>
    <t>TS-4</t>
  </si>
  <si>
    <t>TS-3</t>
  </si>
  <si>
    <t>TS-2</t>
  </si>
  <si>
    <t>TS-1</t>
  </si>
  <si>
    <t>TS</t>
  </si>
  <si>
    <t>JUMLAH</t>
  </si>
  <si>
    <t>Catatan:</t>
  </si>
  <si>
    <t xml:space="preserve">TS:Tahun akademik penuh terakhir saat pengisian borang </t>
  </si>
  <si>
    <t xml:space="preserve">Min: IPK Minimum; Rat:IPK Rata-rata; Mak:IPK Maksimum </t>
  </si>
  <si>
    <t>Mahasiswa transfer adalah mahasiswa yang masuk ke program studi dengan mentransfer mata kuliah yang telah diperolehnya dari PS lain, baik dari dalam PT maupun luar PT</t>
  </si>
  <si>
    <t>Lokal</t>
  </si>
  <si>
    <t>Wilayah</t>
  </si>
  <si>
    <t>Nasional</t>
  </si>
  <si>
    <t>Internasional</t>
  </si>
  <si>
    <t>Tahun Masuk</t>
  </si>
  <si>
    <t xml:space="preserve">Jumlah Lulusan s.d. TS
(dari Mahasiswa Reguler)
</t>
  </si>
  <si>
    <t>Adakah studi pelacakan (tracer study) untuk mendapatkan hasil evaluasi kinerja lulusan dengan pihak pengguna?</t>
  </si>
  <si>
    <t>Ada</t>
  </si>
  <si>
    <t>TdkAda</t>
  </si>
  <si>
    <t>3.3.1</t>
  </si>
  <si>
    <t>Evaluasi Kinerja lulusan oleh Pihak Pengguna Lulusan</t>
  </si>
  <si>
    <t>Hasil studi pelacakan dirangkum dalam tabel berikut. Nyatakan angka persentasenya(*)  pada kolom yang sesuai</t>
  </si>
  <si>
    <t>Jenis Kemampuan</t>
  </si>
  <si>
    <t>Tanggapan Pihak Pengguna (%)</t>
  </si>
  <si>
    <t>Sangat Baik</t>
  </si>
  <si>
    <t>Baik</t>
  </si>
  <si>
    <t>Cukup</t>
  </si>
  <si>
    <t>Kurang</t>
  </si>
  <si>
    <t>Integritas (etika dan moral)</t>
  </si>
  <si>
    <t>Keahlian berdasarkan bidang ilmu (profesionalisme)</t>
  </si>
  <si>
    <t>Komunikasi</t>
  </si>
  <si>
    <t>Total</t>
  </si>
  <si>
    <t>Sediakan dokumen pendukung pada saat asesmen lapangan</t>
  </si>
  <si>
    <t>(*) persentase tanggapan pihak pengguna = [(jumlah tanggapan pada peringkat) : (jumlah tanggapan yang ada)] x 100</t>
  </si>
  <si>
    <t>3.3.2</t>
  </si>
  <si>
    <t>Rata-rata waktu tunggu lulusan untuk memperoleh pekerjaan yang pertama =</t>
  </si>
  <si>
    <t>Bulan</t>
  </si>
  <si>
    <t>3.3.3</t>
  </si>
  <si>
    <t>Persentase lulusan yang bekerja pada bidang yang sesuai dengan keahliannya =</t>
  </si>
  <si>
    <t>%</t>
  </si>
  <si>
    <t>sks Pengajaran Pada</t>
  </si>
  <si>
    <t>PS Sendiri</t>
  </si>
  <si>
    <t>PT Lain</t>
  </si>
  <si>
    <t>PS Lain, PT Sendiri</t>
  </si>
  <si>
    <t>sks Penelitian</t>
  </si>
  <si>
    <t>sks Pengabdian pada Masy</t>
  </si>
  <si>
    <t>PT Sendiri</t>
  </si>
  <si>
    <t>Jumlah sks</t>
  </si>
  <si>
    <t>Jumlah</t>
  </si>
  <si>
    <t>4.3</t>
  </si>
  <si>
    <t>Dosen Tetap</t>
  </si>
  <si>
    <t>Dosen tetap dalam borang akreditasi BAN-PT adalah dosen yang diangkat dan ditempatkan sebagai tenaga tetap pada PT yang bersangkutan; termasuk dosen penugasan Kopertis, dan dosen yayasan pada PTS dalam bidang yang relevan dengan keahlian bidang studinya. Seorang dosen hanya dapat menjadi dosen tetap pada satu perguruan tinggi, dan mempunyai penugasan kerja minimum 36 jam/minggu.</t>
  </si>
  <si>
    <t>4.3.1</t>
  </si>
  <si>
    <t>NIDN (Nomor Induk Dosen Nasional)</t>
  </si>
  <si>
    <t>Tanggal Lahir (dd/mm/yyyy)</t>
  </si>
  <si>
    <t>*</t>
  </si>
  <si>
    <t>**</t>
  </si>
  <si>
    <t>Sertifikasi** (Ya/Tidak)</t>
  </si>
  <si>
    <t>Lampirkan fotokopi sertifikat bagi dosen yang telah menerima sertifikasi dosen</t>
  </si>
  <si>
    <t>4.3.2</t>
  </si>
  <si>
    <t>Data dosen tetap yang bidang keahliannya sesuai dengan bidang PS (tambahkan baris jika tidak mencukupi)</t>
  </si>
  <si>
    <t>4.4</t>
  </si>
  <si>
    <t>Dosen Tidak Tetap</t>
  </si>
  <si>
    <t>Tuliskan data dosen tidak tetap pada PS pada tabel berikut (tambahkan baris jika tidak mencukupi)</t>
  </si>
  <si>
    <t>Nama Dosen Tidak Tetap</t>
  </si>
  <si>
    <t>4.5.1</t>
  </si>
  <si>
    <t>4.5.2</t>
  </si>
  <si>
    <t>Peningkatan kemampuan dosen tetap melalui program tugas belajar dalam bidang yang sesuai dengan bidang PS</t>
  </si>
  <si>
    <t>4.5.3</t>
  </si>
  <si>
    <t>4.5.5</t>
  </si>
  <si>
    <t>4.6</t>
  </si>
  <si>
    <t>Tenaga Kependidikan</t>
  </si>
  <si>
    <t>Tuliskan data tenaga kependidikan  yang ada di PS, Jurusan, Fakultas atau PT yang melayani mahasiswa PS pada tabel berikut</t>
  </si>
  <si>
    <t>Jenis Tenaga Kependidikan</t>
  </si>
  <si>
    <t>D4</t>
  </si>
  <si>
    <t>D3</t>
  </si>
  <si>
    <t>D2</t>
  </si>
  <si>
    <t>D1</t>
  </si>
  <si>
    <t>SMA/SMK</t>
  </si>
  <si>
    <t>Unit Kerja</t>
  </si>
  <si>
    <t xml:space="preserve">Jumlah Tenaga Kependidikan dengan 
Pendidikan Terakhir
</t>
  </si>
  <si>
    <t>Pustakawan *</t>
  </si>
  <si>
    <t>Laboran/ Teknisi/ Analis/ Operator/ Programer</t>
  </si>
  <si>
    <t>Administrasi</t>
  </si>
  <si>
    <t>Lainnya</t>
  </si>
  <si>
    <t>Hanya yang memiliki pendidikan formal dalam bidang perpustakaan</t>
  </si>
  <si>
    <t>4.6.1</t>
  </si>
  <si>
    <t>Nama Tenaga Ahli/Pakar</t>
  </si>
  <si>
    <t>Nama dan Judul Kegiatan</t>
  </si>
  <si>
    <t>Jenjang Pendidikan Lanjut</t>
  </si>
  <si>
    <t>Bidang Studi</t>
  </si>
  <si>
    <t>Negara</t>
  </si>
  <si>
    <t>Tempat</t>
  </si>
  <si>
    <t>Sebagai **</t>
  </si>
  <si>
    <t>Jenis kegiatan : Seminar ilmiah, Lokakarya, Penataran/Pelatihan, Workshop, Pagelaran, Pameran, Peragaan dll</t>
  </si>
  <si>
    <t>Sebutkan pencapaian prestasi/reputasi dosen, misalnya prestasi dalam pendidikan, penelitian dan pelayanan/pengabdian kepada masyarakat (tambahkan baris dengan format yang sama jika tidak mencukupi)</t>
  </si>
  <si>
    <t xml:space="preserve">Nama Dosen </t>
  </si>
  <si>
    <t>Kurun Waktu</t>
  </si>
  <si>
    <t>5.1.2.2</t>
  </si>
  <si>
    <t>Ya</t>
  </si>
  <si>
    <t>Tidak</t>
  </si>
  <si>
    <t>bulan</t>
  </si>
  <si>
    <t xml:space="preserve">Menurut kurikulum tugas akhir direncanakan </t>
  </si>
  <si>
    <t>semester</t>
  </si>
  <si>
    <t>Tuliskan struktur kurikulum berdasarkan urutan mata kuliah (MK) semester demi semester pada tabel berikut (tambahkan baris dengan format yang sama jika tidak mencukupi)</t>
  </si>
  <si>
    <t>Tuliskan mata kuliah pilihan sebagai mata kuliah pilihan I, mata kuliah pilihan II, dst. (nama-nama mata kuliah pilihan yang dilaksanakan dicantumkan dalam tabel pada sheet STANDARD-5.1.3.)</t>
  </si>
  <si>
    <t>Beri tanda V pada mata kuliah yang dalam penentuan nilai akhirnya memberikan bobot pada tugas-tugas (praktikum/praktek, PR atau makalah) ≥ 20%.</t>
  </si>
  <si>
    <t>***</t>
  </si>
  <si>
    <t>Beri tanda V pada mata kuliah yang dilengkapi dengan deskripsi, silabus, dan atau SAP.  Sediakan dokumen pada saat asesmen lapangan.</t>
  </si>
  <si>
    <t>****</t>
  </si>
  <si>
    <t>Smt</t>
  </si>
  <si>
    <t>Kode MK</t>
  </si>
  <si>
    <t>Bobot sks</t>
  </si>
  <si>
    <t>Inti **</t>
  </si>
  <si>
    <t>Nama Mata Kuliah *</t>
  </si>
  <si>
    <t>Institusional</t>
  </si>
  <si>
    <t>sks MK dlm Kurikulum</t>
  </si>
  <si>
    <t>Deskripsi</t>
  </si>
  <si>
    <t>Silabus</t>
  </si>
  <si>
    <t>SAP</t>
  </si>
  <si>
    <t>Unit/Jur/Fak Penyelenggara</t>
  </si>
  <si>
    <t>Bobot Tugas ***</t>
  </si>
  <si>
    <t>Tuliskan mata kuliah pilihan yang dilaksanakan dalam tiga tahun terakhir, pada tabel berikut.</t>
  </si>
  <si>
    <t>Semester</t>
  </si>
  <si>
    <t>Nama Mata Kuliah (pilihan)</t>
  </si>
  <si>
    <t>IDENTITAS PROGRAM STUDI</t>
  </si>
  <si>
    <t>DATA DOSEN</t>
  </si>
  <si>
    <t>Aktivitas dosen tetap yang bidang keahliannya sesuai dengan PS dinyatakan dalam sks rata-rata per semester pada satu tahun akademik terakhir, diisi dengan perhitungan sesuai SK Dirjen DIKTI no. 48 tahun 1983 (12 sks setara dengan 36 jam kerja per minggu)</t>
  </si>
  <si>
    <t>Tuliskan realisasi perolehan dan alokasi dana (termasuk hibah) dalam juta rupiah termasuk gaji,  selama tiga tahun terakhir, pada tabel berikut:</t>
  </si>
  <si>
    <t>Sumber Dana</t>
  </si>
  <si>
    <t>Jenis Dana</t>
  </si>
  <si>
    <t>Jumlah Dana (juta rupiah)</t>
  </si>
  <si>
    <t>Jenis Penggunaan</t>
  </si>
  <si>
    <t>Pendidikan</t>
  </si>
  <si>
    <t>Penelitian</t>
  </si>
  <si>
    <t>Pengabdian kepada Masyarakat</t>
  </si>
  <si>
    <t>Investasi Prasarana</t>
  </si>
  <si>
    <t>Investasi Sarana</t>
  </si>
  <si>
    <t>Investasi SDM</t>
  </si>
  <si>
    <t>Lain-lain</t>
  </si>
  <si>
    <t>6.2.2</t>
  </si>
  <si>
    <t>6.2.3</t>
  </si>
  <si>
    <t>6.3.1</t>
  </si>
  <si>
    <t>Ruang Kerja Dosen</t>
  </si>
  <si>
    <t>Jumlah Ruang</t>
  </si>
  <si>
    <t>Jumlah Luas (m2)</t>
  </si>
  <si>
    <t>Satu ruang untuk lebih dari 4 dosen</t>
  </si>
  <si>
    <t>Jenis Pustaka</t>
  </si>
  <si>
    <t>Jumlah Judul</t>
  </si>
  <si>
    <t>Jumlah Copy</t>
  </si>
  <si>
    <t>Buku Teks</t>
  </si>
  <si>
    <t>Jurnal Nasional yang terakreditasi</t>
  </si>
  <si>
    <t>Prosiding</t>
  </si>
  <si>
    <t>Disertasi</t>
  </si>
  <si>
    <t>6.4.1.1</t>
  </si>
  <si>
    <t>Tuliskan rekapitulasi jumlah ketersediaan pustaka yang relevan dengan bidang PS pada tabel berikut:</t>
  </si>
  <si>
    <t>6.5.2</t>
  </si>
  <si>
    <t>Beri tanda V pada kolom yang sesuai (hanya satu kolom) dengan aksesibilitas tiap jenis data pada tabel berikut:</t>
  </si>
  <si>
    <t>Jenis Data</t>
  </si>
  <si>
    <t>Secara Manual</t>
  </si>
  <si>
    <t>Dengan Komputer Tanpa Jaringan</t>
  </si>
  <si>
    <t>Dengan Komputer Jaringan Lokal (LAN)</t>
  </si>
  <si>
    <t>Dengan Komputer Jaringan Luas (WAN)</t>
  </si>
  <si>
    <t>Sistem Pengolahan Data</t>
  </si>
  <si>
    <t>Kartu Rencana Studi (KRS)</t>
  </si>
  <si>
    <t>Jadwal Mata Kuliah</t>
  </si>
  <si>
    <t>Nilai Mata Kuliah</t>
  </si>
  <si>
    <t>Transkrip Akademik</t>
  </si>
  <si>
    <t>Lulusan</t>
  </si>
  <si>
    <t>Pegawai</t>
  </si>
  <si>
    <t>Keuangan</t>
  </si>
  <si>
    <t>Inventaris</t>
  </si>
  <si>
    <t>Perpustakaan</t>
  </si>
  <si>
    <t>Tuliskan jumlah judul penelitian yang sesuai dengan bidang keilmuan PS, yang dilakukan oleh dosen tetap yang bidang keahliannya sesuai dengan PS selama tiga tahun terakhir pada tabel berikut. (sediakan data pendukung pada saat asesmen lapangan)</t>
  </si>
  <si>
    <t>Sumber Pembiayaan</t>
  </si>
  <si>
    <t>Pembiayaan sendiri oleh peneliti</t>
  </si>
  <si>
    <t>PT yang bersangkutan</t>
  </si>
  <si>
    <t>Depdiknas</t>
  </si>
  <si>
    <t>Institusi dalam negeri di luar Depdiknas</t>
  </si>
  <si>
    <t>Institusi luar negeri</t>
  </si>
  <si>
    <t>7.1.4</t>
  </si>
  <si>
    <t>Tuliskan jumlah kegiatan Pelayanan/Pengabdian kepada Masyarakat (*) yang sesuai dengan bidang keilmuan PS selama tiga tahun terakhir yang dilakukan oleh dosen tetap yang bidang keahliannya sesuai dengan PS pada tabel berikut:</t>
  </si>
  <si>
    <t>7.2.1</t>
  </si>
  <si>
    <t>Sumber Dana Kegiatan Pelayanan/Pengabdian kepada Masyarakat</t>
  </si>
  <si>
    <t>Pembiayaan sendiri oleh dosen</t>
  </si>
  <si>
    <t>(*)</t>
  </si>
  <si>
    <t>Tahun</t>
  </si>
  <si>
    <t>Judul Penelitian</t>
  </si>
  <si>
    <t>Sumber dan Jenis Dana</t>
  </si>
  <si>
    <t>Judul Kegiatan Pelayanan/Pengabdian kepada Masyarakat</t>
  </si>
  <si>
    <t>No</t>
  </si>
  <si>
    <t>Tuliskan judul artikel ilmiah/karya ilmiah/karya seni/buku yang dihasilkan selama tiga tahun terakhir oleh dosen tetap yang bidang keahliannya sesuai dengan PS pada tabel berikut:</t>
  </si>
  <si>
    <t>Nama-nama Dosen</t>
  </si>
  <si>
    <t>Dihasilkan/ Dipublikasikan Pada</t>
  </si>
  <si>
    <t>Tahun Penyajian/ Publikasi</t>
  </si>
  <si>
    <t>12.</t>
  </si>
  <si>
    <t>Homepage PS</t>
  </si>
  <si>
    <t>13.</t>
  </si>
  <si>
    <t>Email PS</t>
  </si>
  <si>
    <t>IDENTITAS PENGISI BORANG PROGRAM STUDI</t>
  </si>
  <si>
    <t>Nama</t>
  </si>
  <si>
    <t>Jabatan</t>
  </si>
  <si>
    <t>Tanggal Pengisian</t>
  </si>
  <si>
    <t>(dd/mm/yyyy)</t>
  </si>
  <si>
    <t>Nilai</t>
  </si>
  <si>
    <t>Peringkat</t>
  </si>
  <si>
    <t>Kode Sesuai PDPT</t>
  </si>
  <si>
    <t>Kegiatan tenaga ahli/pakar sebagai pembicara dalam seminar/pelatihan, pembicara tamu, dsb, dari luar PT sendiri, tidak termasuk dosen tidak tetap</t>
  </si>
  <si>
    <t>Penyaji</t>
  </si>
  <si>
    <t>Peserta</t>
  </si>
  <si>
    <t>Jenis Kegiatan *</t>
  </si>
  <si>
    <t>Prestasi yang Dicapai *</t>
  </si>
  <si>
    <t>Tingkat **</t>
  </si>
  <si>
    <t>Tingkat *</t>
  </si>
  <si>
    <t>Kelengkapan ****</t>
  </si>
  <si>
    <t>PENGISI DATA</t>
  </si>
  <si>
    <t>BUTIR</t>
  </si>
  <si>
    <t>JUDUL DATA</t>
  </si>
  <si>
    <t>DOSEN TETAP YANG BIDANG KEAHLIANNYA SESUAI BIDANG PS</t>
  </si>
  <si>
    <t>AKTIVITAS DOSEN TETAP YANG BIDANG KEAHLIANNYA SESUAI DENGAN PS</t>
  </si>
  <si>
    <t>DATA DOSEN TIDAK TETAP</t>
  </si>
  <si>
    <t>KEGIATAN TENAGA AHLI/PAKAR (TIDAK TERMASUK DOSEN TETAP)</t>
  </si>
  <si>
    <t>PENCAPAIAN PRESTASI/REPUTASI DOSEN</t>
  </si>
  <si>
    <t>KEIKUTSERTAAN DOSEN TETAP DALAM ORGANISASI KEILMUAN/PROFESI</t>
  </si>
  <si>
    <t>STRUKTUR KURIKULUM BERDASARKAN URUTAN MK</t>
  </si>
  <si>
    <t>MATA KULIAH PILIHAN</t>
  </si>
  <si>
    <t>6.2.1</t>
  </si>
  <si>
    <t>PEROLEHAN DAN ALOKASI DANA</t>
  </si>
  <si>
    <t>DANA UNTUK KEGIATAN PENELITIAN</t>
  </si>
  <si>
    <t>DANA PELAYANAN/PENGABDIAN KEPADA MASYARAKAT</t>
  </si>
  <si>
    <t>DATA RUANG KERJA DOSEN TETAP</t>
  </si>
  <si>
    <t>AKSESIBILITAS TIAP JENIS DATA</t>
  </si>
  <si>
    <t>PENELITIAN DOSEN TETAP</t>
  </si>
  <si>
    <t xml:space="preserve">JUDUL ARTIKEL ILMIAH/KARYA ILMIAH/KARYA SENI/BUKU   </t>
  </si>
  <si>
    <t>KEGIATAN PELAYANAN/PENGABDIAN KEPADA MASYARAKAT (PKM)</t>
  </si>
  <si>
    <t>Lektor</t>
  </si>
  <si>
    <t>Lektor Kepala</t>
  </si>
  <si>
    <t>Asisten Ahli</t>
  </si>
  <si>
    <t>(tidak memasukkan mahasiswa transfer)</t>
  </si>
  <si>
    <t>Satu ruang untuk 3-4 dosen</t>
  </si>
  <si>
    <t>Satu ruang untuk 2 dosen</t>
  </si>
  <si>
    <t>Satu ruang untuk 1 dosen (bukan pejabat struktural)</t>
  </si>
  <si>
    <t>Tesis</t>
  </si>
  <si>
    <t>Hal</t>
  </si>
  <si>
    <t>PS-1 </t>
  </si>
  <si>
    <t>PS-2</t>
  </si>
  <si>
    <t>PS-3</t>
  </si>
  <si>
    <t>PS-4</t>
  </si>
  <si>
    <t>3.2.1</t>
  </si>
  <si>
    <t>* Tambahkan kolom PS ke kanan sesuai dengan jumlah PS yang ada pada Unit Pengelola PS</t>
  </si>
  <si>
    <t>TOTAL</t>
  </si>
  <si>
    <t>4.1.2</t>
  </si>
  <si>
    <t>6.4.2</t>
  </si>
  <si>
    <t>Beri tanda √ pada kolom yang sesuai (hanya satu kolom per baris) dengan aksesibilitas tiap jenis data, dengan mengikuti format tabel berikut</t>
  </si>
  <si>
    <t>Pembayaran SPP</t>
  </si>
  <si>
    <t>Tuliskan jumlah dan dana penelitian yang dilakukan oleh masing-masing PS di lingkungan Fakultas/Sekolah Tinggi dalam tiga tahun terakhir dengan mengikuti format tabel berikut:</t>
  </si>
  <si>
    <t>Nama Program Studi</t>
  </si>
  <si>
    <t>Jumlah Judul Penelitian</t>
  </si>
  <si>
    <t>Total Dana Penelitian (Juta Rupiah)</t>
  </si>
  <si>
    <t>Jumlah Judul Kegiatan Pelayanan / Pengabdian Kepada Masyarakat</t>
  </si>
  <si>
    <t>Total Dana  Kegiatan Pelayanan / Pengabdian Kepada Masyarakat
(Juta Rupiah)</t>
  </si>
  <si>
    <t>Tuliskan jumlah dan dana kegiatan pelayanan/pengabdian kepada masyarakat yang dilakukan oleh masing-masing PS di lingkungan Fakultas dalam tiga tahun terakhir dengan mengikuti format tabel berikut:</t>
  </si>
  <si>
    <t>Jumlah *</t>
  </si>
  <si>
    <t xml:space="preserve">Catatan:
Sks pengajaran sama dengan sks mata kuliah yang diajarkan. Bila dosen mengajar kelas paralel, maka beban sks pengajaran untuk satu tambahan kelas paralel adalah 1/2 kali sks mata kuliah.
Beban kerja manajemen untuk jabatan-jabatan ini adalah sbb.
- rektor/direktur politeknik 12 sks
- pembantu rektor/dekan/ketua sekolah tinggi/direktur akademi 10 sks
- ketua lembaga/kepala UPT 8 sks
- pembantu dekan/ketua jurusan/kepala pusat/ketua senat akademik/ketua senat fakultas 6 sks
- sekretaris jurusan/sekretaris pusat/sekretaris senat akademik/sekretaris senat universitas/ sekretaris senat fakultas/ kepala lab. atau studio/kepala balai/ketua PS 4 sks
- sekretaris PS 3 sks
 Bagi PT yang memiliki struktur organisasi yang berbeda, beban kerja manajemen untuk jabatan baru disamakan dengan beban kerja jabatan yang setara.
</t>
  </si>
  <si>
    <t>Rata-rata **</t>
  </si>
  <si>
    <t>sks Manajemen</t>
  </si>
  <si>
    <t>Jumlah sks PS (minimum untuk kelulusan) :</t>
  </si>
  <si>
    <t>sks yang tersusun sebagai berikut:</t>
  </si>
  <si>
    <t>Jenis Mata Kuliah</t>
  </si>
  <si>
    <t>SKS</t>
  </si>
  <si>
    <t>MATA KULIAH WAJIB</t>
  </si>
  <si>
    <t>5.1.2.1</t>
  </si>
  <si>
    <t>5.4.2</t>
  </si>
  <si>
    <t>TOTAL *</t>
  </si>
  <si>
    <t>* Sesuaikan rumus TOTAL agar mencakup seluruh baris yang terisi</t>
  </si>
  <si>
    <t>Pelayanan/Pengabdian kepada Masyarakat adalah penerapan bidang ilmu untuk menyelesaikan masalah di masyarakat (termasuk masyarakat industri, pemerintah, dsb.)</t>
  </si>
  <si>
    <t>BORANG</t>
  </si>
  <si>
    <t>3A</t>
  </si>
  <si>
    <t>JUMLAH SKS MATA KULIAH WAJIB DAN PILIHAN</t>
  </si>
  <si>
    <t>KETERSEDIAAN PUSTAKA YANG RELEVAN</t>
  </si>
  <si>
    <t>3B</t>
  </si>
  <si>
    <t>* Bila belum ada lulusan, data dikosongkan</t>
  </si>
  <si>
    <t>Jumlah Dana (Juta Rupiah)</t>
  </si>
  <si>
    <t>TOTAL*</t>
  </si>
  <si>
    <t>RATA-RATA MASA STUDI DAN IPK</t>
  </si>
  <si>
    <t>PENGGANTIAN DAN PENGEMBANGAN DOSEN TETAP</t>
  </si>
  <si>
    <t>TENAGA KEPENDIDIKAN</t>
  </si>
  <si>
    <t>JUMLAH DANA YANG DITERIMA FAKULTAS</t>
  </si>
  <si>
    <t>PENGGUNAAN DANA KEGIATAN TRIDARMA</t>
  </si>
  <si>
    <t>AKSESIBILITAS DATA</t>
  </si>
  <si>
    <t>JUMLAH DAN DANA PENELITIAN</t>
  </si>
  <si>
    <t>JUMLAH DAN DANA KEGIATAN PELAYANAN / PENGABDIAN KEPADA MASYARAKAT</t>
  </si>
  <si>
    <t>JENIS PRODI</t>
  </si>
  <si>
    <t>Tahun Pelaksanaan</t>
  </si>
  <si>
    <t>Tahun Pencapaian</t>
  </si>
  <si>
    <r>
      <t xml:space="preserve">Lampirkan fotokopi ijazah. </t>
    </r>
    <r>
      <rPr>
        <b/>
        <sz val="14"/>
        <color rgb="FFFF0000"/>
        <rFont val="Calibri"/>
        <family val="2"/>
        <scheme val="minor"/>
      </rPr>
      <t>Lebih dari satu gelar pada jenjang yang sama, diisi dalam satu baris</t>
    </r>
  </si>
  <si>
    <r>
      <t xml:space="preserve">Sebagai : beri tanda </t>
    </r>
    <r>
      <rPr>
        <b/>
        <sz val="14"/>
        <color rgb="FFFF0000"/>
        <rFont val="Calibri"/>
        <family val="2"/>
        <scheme val="minor"/>
      </rPr>
      <t>V</t>
    </r>
    <r>
      <rPr>
        <sz val="14"/>
        <color theme="1"/>
        <rFont val="Calibri"/>
        <family val="2"/>
        <scheme val="minor"/>
      </rPr>
      <t xml:space="preserve"> pada kolom yang sesuai</t>
    </r>
  </si>
  <si>
    <r>
      <t xml:space="preserve">Tingkat : beri tanda </t>
    </r>
    <r>
      <rPr>
        <b/>
        <sz val="14"/>
        <color rgb="FFFF0000"/>
        <rFont val="Calibri"/>
        <family val="2"/>
        <scheme val="minor"/>
      </rPr>
      <t>V</t>
    </r>
    <r>
      <rPr>
        <sz val="14"/>
        <color theme="1"/>
        <rFont val="Calibri"/>
        <family val="2"/>
        <scheme val="minor"/>
      </rPr>
      <t xml:space="preserve"> pada kolom yang sesuai</t>
    </r>
  </si>
  <si>
    <t>Tahun Awal</t>
  </si>
  <si>
    <t>Tahun Akhir</t>
  </si>
  <si>
    <t>TABEL DATA BORANG AKREDITASI PROGRAM STUDI MAGISTER</t>
  </si>
  <si>
    <t>Jumlah Mahasiswa WNA</t>
  </si>
  <si>
    <t>Bukan Transfer</t>
  </si>
  <si>
    <t>Tuliskan data seluruh mahasiswa dan lulusannya dalam lima tahun terakhir pada tabel berikut:</t>
  </si>
  <si>
    <t>Jumlah Mahasiswa bukan Transfer per Angkatan pada Tahun</t>
  </si>
  <si>
    <t>3.2.3</t>
  </si>
  <si>
    <t>Tuliskan data jumlah mahasiswa lima tahun terakhir pada tabel berikut:</t>
  </si>
  <si>
    <t>Pemanfaatan Hasil Pelacakan</t>
  </si>
  <si>
    <t>Keluasan wawasan antar disiplin ilmu</t>
  </si>
  <si>
    <t>Kepemimpinan</t>
  </si>
  <si>
    <t>Kerjasama dalam tim</t>
  </si>
  <si>
    <t>Bahasa asing</t>
  </si>
  <si>
    <t>Penggunaan teknologi informasi</t>
  </si>
  <si>
    <t>Pengembangan diri</t>
  </si>
  <si>
    <t>Tahun Mulai Studi</t>
  </si>
  <si>
    <t>Keikutsertaan dosen tetap dalam kegiatan seminar ilmiah/lokakarya/penataran/ workshop/ pagelaran/ pameran/peragaan yang melibatkan pakar/ahli dari luar PT</t>
  </si>
  <si>
    <t>4.5.4.2</t>
  </si>
  <si>
    <t>Keanggotaan pada organisasi/asosiasi profesi dan ilmiah</t>
  </si>
  <si>
    <t>Nama Lembaga</t>
  </si>
  <si>
    <t>Sebagai Pakar/konsultan/staf ahli/nara sumber</t>
  </si>
  <si>
    <t>4.5.4.1</t>
  </si>
  <si>
    <t>4.5.4.3</t>
  </si>
  <si>
    <t>Sebagai Visiting Professor</t>
  </si>
  <si>
    <t>Menurut rujukan peer group / SK Mendiknas 045/U/2002 (ps. 3 ayat 2e)</t>
  </si>
  <si>
    <t>TOTAL SKS</t>
  </si>
  <si>
    <t>Tuliskan nama dosen pembimbing penelitian tesis dan jumlah mahasiswa yang dibimbingnya pada TS dengan mengikuti format tabel berikut:</t>
  </si>
  <si>
    <t>Nama Dosen Pembimbing Tesis</t>
  </si>
  <si>
    <t>Pendidikan Tertinggi</t>
  </si>
  <si>
    <t>Jabatan Akademik Dosen</t>
  </si>
  <si>
    <t>Banyaknya Mahasiswa yang Dibimbing dan Status Pembimbing</t>
  </si>
  <si>
    <t>Ketua</t>
  </si>
  <si>
    <t>Anggota</t>
  </si>
  <si>
    <t>Rata-rata lama penyelesaian TESIS pada tiga tahun terakhir :</t>
  </si>
  <si>
    <t>5.4.3</t>
  </si>
  <si>
    <t>Usaha Sendiri</t>
  </si>
  <si>
    <t>Pemerintah (Daerah &amp; Pusat)</t>
  </si>
  <si>
    <t>Sumber lain (antara lain dari kegiatan kerjasama atau hibah langsung dari luar negeri)</t>
  </si>
  <si>
    <t>Rata-Rata per tahun</t>
  </si>
  <si>
    <t>Jumlah mahasiswa dan dana operasional program studi dalam tiga tahun terakhir.</t>
  </si>
  <si>
    <t>Jumlah Mahasiswa</t>
  </si>
  <si>
    <t>Jumlah Dana Operasional (Juta Rupiah)</t>
  </si>
  <si>
    <t>Gunakan rumus: (B1+B2+B3)/(A1 + A2 + A3)</t>
  </si>
  <si>
    <t>(A1)</t>
  </si>
  <si>
    <t>(B1)</t>
  </si>
  <si>
    <t>(A2)</t>
  </si>
  <si>
    <t>(B2)</t>
  </si>
  <si>
    <t>(A3)</t>
  </si>
  <si>
    <t>(B3)</t>
  </si>
  <si>
    <t>Rata-rata dana operasional per mahasiswa per tahun =</t>
  </si>
  <si>
    <t>Nama Dosen yang Terlibat</t>
  </si>
  <si>
    <t>Rata-Rata per Tahun</t>
  </si>
  <si>
    <t>Jumlah Dana*
(juta Rp)</t>
  </si>
  <si>
    <t>Tuliskan dana penelitian pada tiga tahun terakhir yang melibatkan dosen yang bidang keahliannya sesuai dengan program studi, dengan mengikuti format tabel berikut:
* Di luar dana penelitian/penulisan tesis sebagai bagian dari studi lanjut.</t>
  </si>
  <si>
    <t xml:space="preserve">Tuliskan dana pelayanan/pengabdian kepada masyarakat pada tiga tahun terakhir 
dengan mengikuti format tabel berikut:
</t>
  </si>
  <si>
    <t>6.2.4</t>
  </si>
  <si>
    <t>Tuliskan data ruang kerja dosen tetap  pada tabel berikut</t>
  </si>
  <si>
    <t>7.1.5</t>
  </si>
  <si>
    <t>Nama Dosen</t>
  </si>
  <si>
    <t>Pendidikan Terakhir</t>
  </si>
  <si>
    <t>7.1.6</t>
  </si>
  <si>
    <t>Tuliskan dosen yang melakukan penelitian dengan melibatkan mahasiswa program magister untuk penelitian tesisnya, pada tahun akademik terakhir (TS)</t>
  </si>
  <si>
    <t>Topik Penelitian</t>
  </si>
  <si>
    <t>Jml Mahasiswa yang terlibat</t>
  </si>
  <si>
    <t>Total jumlah mahasiswa yang penelitian tesisnya terkait dengan penelitian dosen =</t>
  </si>
  <si>
    <t>Jumlah mahasiswa yang penelitian tesisnya tidak terkait dengan penelitian dosen =</t>
  </si>
  <si>
    <t>Total mahasiswa yang melakukan penelitian tesis pada TS =</t>
  </si>
  <si>
    <t>Tambahkan baris bila diperlukan</t>
  </si>
  <si>
    <t>Jumlah Kegiatan</t>
  </si>
  <si>
    <t>7.2.2</t>
  </si>
  <si>
    <t>Nama Program Studi Magister</t>
  </si>
  <si>
    <t>Banyaknya Lulusan</t>
  </si>
  <si>
    <t>Rata-Rata IPK</t>
  </si>
  <si>
    <t>Rata-Rata Lama Studi (tahun)</t>
  </si>
  <si>
    <t>Unit Pengelola</t>
  </si>
  <si>
    <r>
      <t xml:space="preserve">Tuliskan rata-rata IPK dan rata-rata lama studi selama </t>
    </r>
    <r>
      <rPr>
        <b/>
        <sz val="14"/>
        <color theme="1"/>
        <rFont val="Calibri"/>
        <family val="2"/>
        <scheme val="minor"/>
      </rPr>
      <t>lima tahun terakhir</t>
    </r>
    <r>
      <rPr>
        <sz val="14"/>
        <color theme="1"/>
        <rFont val="Calibri"/>
        <family val="2"/>
        <scheme val="minor"/>
      </rPr>
      <t xml:space="preserve"> mengikuti tabel berikut.</t>
    </r>
  </si>
  <si>
    <t>** Sesuaikan rumus Unit Pengelola agar mencakup seluruh baris prodi</t>
  </si>
  <si>
    <t>Jumlah Dosen</t>
  </si>
  <si>
    <t>Jumlah Dosen Berpendidikan Terakhir S3</t>
  </si>
  <si>
    <t>Jumlah Dosen Tetap dengan Jabatan Akademik</t>
  </si>
  <si>
    <t>Guru Besar</t>
  </si>
  <si>
    <t>Tuliskan jumlah dosen tetap dari masing-masing PS magister di unit pengelola program studi magister, berdasarkan jabatan fungsional dan pendidikan tertinggi, dengan mengikuti format tabel berikut:</t>
  </si>
  <si>
    <t>* Tidak harus merupakan penjumlahan data dalam kolom, khususnya jika ada dosen yang terdaftar di lebih dari satu PS magister.</t>
  </si>
  <si>
    <r>
      <t>TOTAL di Unit Pengelola PS</t>
    </r>
    <r>
      <rPr>
        <b/>
        <sz val="11"/>
        <color rgb="FFFF0000"/>
        <rFont val="Arial"/>
        <family val="2"/>
      </rPr>
      <t>*</t>
    </r>
  </si>
  <si>
    <t>4.1.3</t>
  </si>
  <si>
    <t>Tuliskan informasi terkait dosen tetap pada TS dengan mengikuti format tabel berikut:</t>
  </si>
  <si>
    <t>Total di Unit Pengelola**</t>
  </si>
  <si>
    <t>Banyaknya dosen tetap yang memiliki sertifikat dosen</t>
  </si>
  <si>
    <t>Banyak dosen tetap sebagai visiting professor di PT luar negeri</t>
  </si>
  <si>
    <t>Banyaknya dosen tetap yang menjadi anggota masyarakat/ himpunan/ asosiasi profesi dan atau ilmiah tingkat internasional</t>
  </si>
  <si>
    <t>Total dosen tetap</t>
  </si>
  <si>
    <t>** Sesuaikan rumus TOTAL DI UNIT PENGELOLA agar mencakup seluruh kolom prodi</t>
  </si>
  <si>
    <t>6.1.1</t>
  </si>
  <si>
    <t>Tuliskan jumlah dana termasuk gaji yang diterima  di unit pengelola program studi magister selama tiga tahun terakhir dengan mengikuti  format tabel berikut:</t>
  </si>
  <si>
    <t>6.1.2</t>
  </si>
  <si>
    <t>Dana Operasional</t>
  </si>
  <si>
    <t>Dana operasional adalah seluruh dana yang digunakan oleh PS dan unit pengelola program studi untuk penyelenggaraan program, termasuk gaji, upah, pembelian bahan dsb. (kecuali dana untuk pembangunan)</t>
  </si>
  <si>
    <t>6.1.3</t>
  </si>
  <si>
    <t>Rincian Penggunaan Dana</t>
  </si>
  <si>
    <t xml:space="preserve">Rata-Rata per Tahun dan Persentase </t>
  </si>
  <si>
    <t>juta Rupiah</t>
  </si>
  <si>
    <t>Jumlah Dana Tridarma</t>
  </si>
  <si>
    <t>Jumlah Dana Investasi</t>
  </si>
  <si>
    <t>TABEL DATA BUTIR 7.1.2 : PENELITIAN</t>
  </si>
  <si>
    <t>7.1.2</t>
  </si>
  <si>
    <t xml:space="preserve">Rataan </t>
  </si>
  <si>
    <t>Tahun Sekarang (TS)</t>
  </si>
  <si>
    <t>Data seluruh mahasiswa dan lulusan</t>
  </si>
  <si>
    <t>Data jumlah mahasiswa lima tahun terakhir</t>
  </si>
  <si>
    <t>Hasil studi pelacakan</t>
  </si>
  <si>
    <t xml:space="preserve"> BUTIR 4.3 DOSEN TETAP </t>
  </si>
  <si>
    <t xml:space="preserve">Ya = </t>
  </si>
  <si>
    <t>Tidak =</t>
  </si>
  <si>
    <t xml:space="preserve">S3 = </t>
  </si>
  <si>
    <t xml:space="preserve"> BUTIR 3.2 : PROFIL MAHASISWA DAN LULUSAN</t>
  </si>
  <si>
    <t xml:space="preserve"> BUTIR 3.3 : EVALUASI LULUSAN</t>
  </si>
  <si>
    <t xml:space="preserve"> BUTIR 4.3.2 : AKTIVITAS DOSEN TETAP</t>
  </si>
  <si>
    <t>BUTIR 4.4 : DATA DOSEN TIDAK TETAP</t>
  </si>
  <si>
    <t>BUTIR 4.5.2 : KEGIATAN TENAGA AHLI/PAKAR (TIDAK TERMASUK DOSEN TIDAK TETAP)</t>
  </si>
  <si>
    <t>BUTIR 4.6: TENAGA KEPENDIDIKAN</t>
  </si>
  <si>
    <t>BUTIR 4.5.5 : PENCAPAIAN PRESTASI/REPUTASI DOSEN</t>
  </si>
  <si>
    <t>BUTIR 4.5.4. : PENGALAMAN DOSEN TETAP</t>
  </si>
  <si>
    <t>BUTIR 5.4 : PENELITIAN TESIS</t>
  </si>
  <si>
    <t>Jumlah Dana Usaha Sendiri</t>
  </si>
  <si>
    <t>Jumlah Dana Mahasiswa</t>
  </si>
  <si>
    <t>Jumlah Dana Sumber Lain</t>
  </si>
  <si>
    <t>Jumlah Dana Pemerintah</t>
  </si>
  <si>
    <t>BUTIR 5.4.3 : PENYELESAIAN TESIS</t>
  </si>
  <si>
    <t>BUTIR 6.2.1 : PEROLEHAN DAN ALOKASI DANA</t>
  </si>
  <si>
    <t>BUTIR 6.2.2 : Jumlah mahasiswa dan dana operasional</t>
  </si>
  <si>
    <t>BUTIR 6.2.3 : Jumlah dana penelitian</t>
  </si>
  <si>
    <t>BUTIR 6.2.4 : Jumlah dana pelayanan/pengabdian kepada masyarakat</t>
  </si>
  <si>
    <t>(a)</t>
  </si>
  <si>
    <t>(b)</t>
  </si>
  <si>
    <t>(c)</t>
  </si>
  <si>
    <t>(d)</t>
  </si>
  <si>
    <t>(t)</t>
  </si>
  <si>
    <t>Jurnal Internasional yang nomornya lengkap</t>
  </si>
  <si>
    <t>Jurnal Internasional yang nomornya tidak lengkap</t>
  </si>
  <si>
    <t>BUTIR 6.3.1 : DATA RUANG KERJA DOSEN TETAP</t>
  </si>
  <si>
    <t xml:space="preserve">BUTIR 6.4.1 : Pustaka </t>
  </si>
  <si>
    <t>BUTIR 6.5.2 : AKSESIBILITAS TIAP JENIS DATA</t>
  </si>
  <si>
    <t>BUTIR 7.1.4 : PENELITIAN DOSEN TETAP</t>
  </si>
  <si>
    <t xml:space="preserve">BUTIR 7.1.5 : JUDUL ARTIKEL ILMIAH/KARYA ILMIAH/KARYA SENI/BUKU   </t>
  </si>
  <si>
    <t xml:space="preserve">BUTIR 7.1.6 : PENELITIAN DENGAN MELIBATKAN MAHASISWA </t>
  </si>
  <si>
    <r>
      <t>Nama Lembaga Sitasi</t>
    </r>
    <r>
      <rPr>
        <b/>
        <vertAlign val="superscript"/>
        <sz val="10"/>
        <color theme="1"/>
        <rFont val="Arial"/>
        <family val="2"/>
      </rPr>
      <t>(2)</t>
    </r>
  </si>
  <si>
    <r>
      <t>Judul</t>
    </r>
    <r>
      <rPr>
        <b/>
        <vertAlign val="superscript"/>
        <sz val="14"/>
        <color theme="1"/>
        <rFont val="Calibri"/>
        <family val="2"/>
        <scheme val="minor"/>
      </rPr>
      <t>(1)</t>
    </r>
  </si>
  <si>
    <r>
      <t xml:space="preserve">Tingkat </t>
    </r>
    <r>
      <rPr>
        <b/>
        <vertAlign val="superscript"/>
        <sz val="14"/>
        <color theme="1"/>
        <rFont val="Calibri"/>
        <family val="2"/>
        <scheme val="minor"/>
      </rPr>
      <t>(3)</t>
    </r>
  </si>
  <si>
    <t>BUTIR 7.2.1 : KEGIATAN PELAYANAN/PENGABDIAN KEPADA MASYARAKAT (PKM)</t>
  </si>
  <si>
    <t>BUTIR 4.5.1 : UPAYA PENINGKATAN KEMAMPUAN DOSEN TETAP MELALUI TUGAS BELAJAR DALAM TIGA TAHUN TERAKHIR</t>
  </si>
  <si>
    <t>BUTIR 4.5.3 : KEGIATAN DOSEN TETAP DALAM SEMINAR DLL</t>
  </si>
  <si>
    <t>BUTIR 5.1.2.1 : JUMLAH SKS PS (minimum untuk kelulusan)</t>
  </si>
  <si>
    <t>BUTIR 5.1.2.1 : STRUKTUR KURIKULUM BERDASARKAN URUTAN MK</t>
  </si>
  <si>
    <t>BUTIR 5.1.2.2 : MATA KULIAH PILIHAN</t>
  </si>
  <si>
    <t>Nama PS-6</t>
  </si>
  <si>
    <t>Nama PS-7</t>
  </si>
  <si>
    <t>Nama PS-8</t>
  </si>
  <si>
    <t>Nama PS-9</t>
  </si>
  <si>
    <t>Nama PS-n</t>
  </si>
  <si>
    <t>BUTIR 3.2.1 : MAHASISWA DAN LULUSAN</t>
  </si>
  <si>
    <t>BUTIR 4.1 : DOSEN TETAP</t>
  </si>
  <si>
    <t>BUTIR 6.1.2 : DANA OPERASIONAL</t>
  </si>
  <si>
    <t>BUTIR 7.2.2 : KEGIATAN PELAYANAN/PENGABDIAN KEPADA MASYARAKAT</t>
  </si>
  <si>
    <t>BUTIR 6.4.2 : AKSESIBILITAS TIAP JENIS DATA</t>
  </si>
  <si>
    <t>BUTIR 6.1.3 : PENGGUNAAN DANA</t>
  </si>
  <si>
    <t>BUTIR 6.1 : PEMBIAYAAN</t>
  </si>
  <si>
    <t xml:space="preserve">PENINGKATAN KEMAMPUAN DOSEN TETAP MELALUI TUGAS BELAJAR </t>
  </si>
  <si>
    <t>KEGIATAN DOSEN TETAP DALAM SEMINAR DLL</t>
  </si>
  <si>
    <t xml:space="preserve"> PENGALAMAN DOSEN TETAP SEBAGAI PAKAR</t>
  </si>
  <si>
    <t>KEIKUTSERTAAN DOSEN TETAP SEBAGAI VISITING PROFESOR</t>
  </si>
  <si>
    <t>5.1.2.1a</t>
  </si>
  <si>
    <t>PENELITIAN THESIS</t>
  </si>
  <si>
    <t>PENYELESAIAN THESIS</t>
  </si>
  <si>
    <t>DANA OPERASIONAL</t>
  </si>
  <si>
    <t xml:space="preserve">PENELITIAN DENGAN MELIBATKAN MAHASISWA </t>
  </si>
  <si>
    <t>Biologi</t>
  </si>
  <si>
    <t>30609/UN4.1/KL.06/2017</t>
  </si>
  <si>
    <t>REKTOR UNIVERSITAS HASANUDDIN</t>
  </si>
  <si>
    <t xml:space="preserve">AKREDITASI MINIMUM </t>
  </si>
  <si>
    <t>2331/SK/BAN-PT/Akred-Min/M/VII/2017</t>
  </si>
  <si>
    <t>Program Studi Magister Biologi - Departemen Bologi FMIPA-UNHAS</t>
  </si>
  <si>
    <t>Jl. Perintis Kemerdekaan Km.10</t>
  </si>
  <si>
    <t>Makassar 90245</t>
  </si>
  <si>
    <t>Sulawesi Selatan - Indonesia</t>
  </si>
  <si>
    <t>Eksakta</t>
  </si>
  <si>
    <t>TIDAK ADA DOSEN TIDAK TETAP</t>
  </si>
  <si>
    <t>KETERANGAN : TIDAK ADA DOSEN TUGAS BELAJAR</t>
  </si>
  <si>
    <t>Prof. Dirayah R. Husain, DEA</t>
  </si>
  <si>
    <t xml:space="preserve">Dr. Slamet Santosa, M.Si </t>
  </si>
  <si>
    <t>Dr. Eddy Soekendarsi, M.Sc</t>
  </si>
  <si>
    <t>Pelatihan Peningkatan Ketrampilan Dasar Teknik Instruksional (PEKERTI)</t>
  </si>
  <si>
    <t>Pelatihan Ancangan Aplikasi (AA)</t>
  </si>
  <si>
    <t>Workshop Penguatan Sistim Penjaminan Mutu Internal melalui Audit Mutu Internal Untuk Peningkatan Akreditasi Program Studi</t>
  </si>
  <si>
    <t>Lokakarya Persamaan Persepsi Auditor Dalam Rangka Pelaksanaan Audit Mutu Internal Berbasis Online Universitas Hasanuddin</t>
  </si>
  <si>
    <t>Workshop Pemutakhiran Dokumen Penjaminan Standar mutu Akademik</t>
  </si>
  <si>
    <t>Workshop membangun Budaya Mutu Pendidikan Tinggi di Indonesia</t>
  </si>
  <si>
    <t>Pelatihan Audit Internal</t>
  </si>
  <si>
    <t>Pelatihan Auditor Internal Tahun 2016</t>
  </si>
  <si>
    <t>Training of Trainers- Quality Assurance</t>
  </si>
  <si>
    <t>Workshop Pembuatan Instrumen Pembelajaran</t>
  </si>
  <si>
    <t>Workshop Audit Mutu Internal Fakultas Ilmu Budaya UNHAS</t>
  </si>
  <si>
    <t xml:space="preserve">Workshop Diseminasi Dokumen Akademik, Mutu dan Pendukung Sistem Penjaminan Mutu Internal </t>
  </si>
  <si>
    <t>Workshop  Nasional Strategi meraih Akreditasi International</t>
  </si>
  <si>
    <t xml:space="preserve">Seminar Budaya Mutu kepada Pimpinan Perguruan Tinggi </t>
  </si>
  <si>
    <t xml:space="preserve">Workshop Publikasi Jurnal Terindeks Scopus PPKPS BOPTN Program. </t>
  </si>
  <si>
    <t>Worshop Penulisan Bahan Ajar PPKPS BOPTN</t>
  </si>
  <si>
    <t>Workshop Penyusunan Penuntun Praktikum PPKPS BOPTN Program Studi Biologi FMIPA UNHAS.</t>
  </si>
  <si>
    <t>FGD Kurikulum Magister Biologi</t>
  </si>
  <si>
    <t>Workshop Publikasi Jurnal Terindeks Scopus PPKPS BOPTN Program</t>
  </si>
  <si>
    <t xml:space="preserve">Pelatihan Sistem Penjamian Mutu Internal Perguruan Tinggi </t>
  </si>
  <si>
    <t>Kongres dan Seminar Nasional Biologi XXIV 2017</t>
  </si>
  <si>
    <t xml:space="preserve">Pelatihan pembuatan biopori dan biogranul kompos dengan suplement limbah air beras </t>
  </si>
  <si>
    <t>Pengabdian Pengolahan Rumpuit Laut menjadi Cemilan Sehat</t>
  </si>
  <si>
    <t>Kegiatan rapat kordinasi Nasional Konsorsium Biologi Indonesia</t>
  </si>
  <si>
    <t>UNHAS Makassar.</t>
  </si>
  <si>
    <t>STTP Gowa</t>
  </si>
  <si>
    <t>Kemenristek DIKTI</t>
  </si>
  <si>
    <t>USAID Indonesia</t>
  </si>
  <si>
    <t>ITB</t>
  </si>
  <si>
    <t>UGM</t>
  </si>
  <si>
    <t>Univ. Sam Ratulangi</t>
  </si>
  <si>
    <t>Univ. Jenderal Sudirman</t>
  </si>
  <si>
    <t>√</t>
  </si>
  <si>
    <t>Dr. Sjafaraenan, M.Si</t>
  </si>
  <si>
    <t>Dr. Rosana Agus, M.Si</t>
  </si>
  <si>
    <t>Dr. Andi Ilham Latunra, M.Si</t>
  </si>
  <si>
    <t>Seminar Nasional Inovasi Penelitian Biologi dalam Explorasi biodiversitas Guna meningkatkan daya Saing Bangsa</t>
  </si>
  <si>
    <t>Seminar Nasional Biologi</t>
  </si>
  <si>
    <t>Dr. Eddyman W. Ferial, M.Sc</t>
  </si>
  <si>
    <t>Seminar Nasional Mencegah Ancaman Bioterrorism Wujudkan Ketahanan Pangan Nasional</t>
  </si>
  <si>
    <t>Workshop Penulisan Bahan Ajar PPKPS BOPTN</t>
  </si>
  <si>
    <t>Dr. Magdalena Litaay, M.Sc</t>
  </si>
  <si>
    <t>Certificate The 4th International Marine And Fisheries Symposium</t>
  </si>
  <si>
    <t>Certificate Environmental and Human Health Risk Assessment-Methodology and Regulatory Frameworks in Seaweed Culture Asia</t>
  </si>
  <si>
    <t>Certificate Impact Of Local Environmental Condition On Biomass Yied, Quality, and Biomitigation Capacity Of Saccharina latissima (Phaeophyceae) In Eutrophic Water</t>
  </si>
  <si>
    <t>Seminar Nasional Ikatan Alumni Biologi Universitas Hasanuddin “Inovasi Penelitian Biologi Dalam Explorasi Biodiversitas Guna Meningkatkan Daya Saing Bangsa</t>
  </si>
  <si>
    <t>Bengo-bengo, Maros</t>
  </si>
  <si>
    <t>Pelatihan Nasional Laboratory Safety K3 Kesehatan dan Keselamatan Kerja Laboratorium</t>
  </si>
  <si>
    <t>Bandung</t>
  </si>
  <si>
    <t>Dr. Sulfahri, M.Si</t>
  </si>
  <si>
    <t>BAN – PT Ristek Dikti</t>
  </si>
  <si>
    <t>LPMI Unhas</t>
  </si>
  <si>
    <t>Assosiasi Pelestarian Kopi Domestik</t>
  </si>
  <si>
    <t>Balitbanda Sulsel</t>
  </si>
  <si>
    <t>Perhimpunan Biologi Indonesia (Ketua divisi pengembangan)</t>
  </si>
  <si>
    <t>Sekarang</t>
  </si>
  <si>
    <t xml:space="preserve">Perhimpunan Mikrobiologi Indonesia cabang sulsel (ketua) </t>
  </si>
  <si>
    <t xml:space="preserve">Perhimpunan Biologi Indonesia </t>
  </si>
  <si>
    <t>Perhimpunan Masyarakat Moluska Indonesia</t>
  </si>
  <si>
    <t>Tropical Marine Mollusc Program</t>
  </si>
  <si>
    <t>Perhimpunan Biologi Indonesia</t>
  </si>
  <si>
    <t>Masyarakat Akuakultur Indonesia (MAI)</t>
  </si>
  <si>
    <t>World Aquaculture Association</t>
  </si>
  <si>
    <t>Association Diving Services (ADS)</t>
  </si>
  <si>
    <t>Prof.Dr. Dirayah R. Husain, DEA</t>
  </si>
  <si>
    <t>Kemristekdikti</t>
  </si>
  <si>
    <t>Kemenkes</t>
  </si>
  <si>
    <t>2018</t>
  </si>
  <si>
    <t>2019</t>
  </si>
  <si>
    <t>v</t>
  </si>
  <si>
    <t>Penelitian:</t>
  </si>
  <si>
    <t>1.   Optimalisasi Proses Pretreatment, Hidrolisis dan Fermentasi Alga Spirogyra peipingensis Sebagai Bahan Baku Produksi Bioetanol Menggunakan Saccharomyces cerevisiae InaCC Y655, Pichia kudriavzevii InaCC Y18 dan Kluyveromyces thermotolerans InaCC Y102</t>
  </si>
  <si>
    <t>2.   Inovasi Produksi Probiotik Dari Limbah Air Kelapa Dalam Meningkatkan Pertumbuhan dan Kualitas Daging Ayam Broiler</t>
  </si>
  <si>
    <t>3.  Inovasi Produksi Probiotik Dari Limbah Air Kelapa Dalam Meningkatkan Pertumbuhan dan Kualitas Daging Ayam Broiler</t>
  </si>
  <si>
    <t>Pengabdian:</t>
  </si>
  <si>
    <t>Peningkatan Kualitas Ayam Broiler Melalui Sosialisasi dan Pelatihan Peracikan dan Penggunaan Ransum Difortifikasi Bakteri Probiotik di Kab.Gowa</t>
  </si>
  <si>
    <t>Prestasi Jabatan:</t>
  </si>
  <si>
    <t>1. Ketua LPMI</t>
  </si>
  <si>
    <t>2014 - 2018</t>
  </si>
  <si>
    <t>2. Bintang Satya Lancana Karya 30 tahun</t>
  </si>
  <si>
    <t>3. Assesor BAN-PT</t>
  </si>
  <si>
    <t>4. Ketua Laboratorium Mikrobiologi</t>
  </si>
  <si>
    <t>1. Biodiversitas dan bioprospekting Tunikata laut sebagai bahan anti Kanker</t>
  </si>
  <si>
    <t>2. Biodiversitas dan bioprospekting Tunikata laut sebagai bahan anti Kanker</t>
  </si>
  <si>
    <t>3. Biodiversitas dan potensi ekowisata kelelawar (megachiroptera sp) di Kabupaten Soppeng</t>
  </si>
  <si>
    <t>1. Peningkatan pendapatan industri nata de coco dengan penggunaan starter unggul di Malili Kabupaten Luwu Timur</t>
  </si>
  <si>
    <t>2. Pelatihan pembuatan lubang resapan biopori dengan introduksi kokon cacing tanah di Turatea Jeneponto</t>
  </si>
  <si>
    <t xml:space="preserve">3. Pelatihan pembuatan lubang resapan biopori dan biogranul kompos dengan
suplemen limbah air beras di SMAN 4 Soppeng
</t>
  </si>
  <si>
    <t>Prestasi Jabatan :</t>
  </si>
  <si>
    <t>1. Satya Lancana Karya 30 Tahun</t>
  </si>
  <si>
    <t>2. Ketua Prodi Magister Biologi</t>
  </si>
  <si>
    <t>Biodiversitas dan potensi ekowisata kelelawar (megachiroptera sp) di kabupaten Soppeng</t>
  </si>
  <si>
    <t>1. Ketua Laboratorium Zoologi</t>
  </si>
  <si>
    <t>2. Bintang Satyana Lancana Karya 30 tahun</t>
  </si>
  <si>
    <t>Penelitian :</t>
  </si>
  <si>
    <t>1. Gen P53. Pada Sel Tumor Potensi  Senyawa  Aktif    Fraksi N-Heksan Hydroid  Aglaophenia Cupressina Lamoureoux Terhadap  Toksistas Dan Apoptosis  Hela</t>
  </si>
  <si>
    <t>2. Gen P53. Pada Sel Tumor Potensi  Senyawa  Aktif    Fraksi N-Heksan Hydroid  Aglaophenia Cupressina Lamoureoux Terhadap  Toksistas Dan Apoptosis  Hela</t>
  </si>
  <si>
    <t>Pengabdian :</t>
  </si>
  <si>
    <t>1. Sosialisasi Pembuatan kawasan wisata Pendidikan Biologi Berbasis Masyarakat di taman Nasional Bantimurung Bulusaraung</t>
  </si>
  <si>
    <t>2. Pelatihan pengawetan Flora dan Fauna di Kawasan Karst Taman Nasional Bantimurung Bulusaraung pada Guru-guru SIpa Se Kecamatan Bantimurung</t>
  </si>
  <si>
    <t>Satya Lancana Karya 30 Tahun</t>
  </si>
  <si>
    <t>1. Potensi protein fusi MPT 64 dan CFP 21 Mycobacterium tuberculosis sebagai imunodiagnostik tuberculosis laten (Ketua peneliti)</t>
  </si>
  <si>
    <t>2. Isolasi, karakterisasi dan produksi  protein rekombinan Mycobacterium tuberculosis isolat makassar sebagai antigen  imunodiagnotik tuberkulosis laten</t>
  </si>
  <si>
    <t>3. Isolasi, karakterisasi dan produksi  protein rekombinan Mycobacterium tuberculosis isolat makassar sebagai antigen  imunodiagnotik tuberkulosis laten</t>
  </si>
  <si>
    <t>Sosialisasi Pembuatan kawasan wisata Pendidikan Biologi Berbasis Masyarakat di taman Nasional Bantimurung Bulusaraung</t>
  </si>
  <si>
    <t>1. Menulis Buku Dasar-Dasar Biologi Molekuler</t>
  </si>
  <si>
    <t>2. Ketua Laboratorium Genetika</t>
  </si>
  <si>
    <t>1. Pemetaan Potensi Kopi Arabika Tipika (Coffea arabica Var. Typica) berbasis analisis molekul DNA</t>
  </si>
  <si>
    <t>2. Perbanyakan Kopi Elit Arabika Tipika (Coffea arabica  Var. Typica) Melalui Teknik Kultur Jaringan</t>
  </si>
  <si>
    <t>Penyuluhan potensi kopi Coffea arabica di Kabupaten Enrekang</t>
  </si>
  <si>
    <t>1. Wakil Dekan III FMIPA</t>
  </si>
  <si>
    <t>2. Ketua Asosiasi Pelestarian Kopi Toraja</t>
  </si>
  <si>
    <t>1. Analisis Struktur Komunitas Makro Alga di Perairan Desa Lagaruda Kabupaten Takalar Sulawesi Selatan.</t>
  </si>
  <si>
    <t>2. Kajian Klinik Pemberian Gizi Kerang Darah Anadara granosa L. terhadap Kualitas Spermatozoid Manusia</t>
  </si>
  <si>
    <t>Pelatihan pengawetan Flora dan Fauna di Kawasan Karst Taman Nasional Bantimurung Bulusaraung pada Guru-guru SIpa Se Kecamatan Bantimurung</t>
  </si>
  <si>
    <t>1. HAKI Anadaramen</t>
  </si>
  <si>
    <t>2. Ketua Laboratorium Biologi Dasar</t>
  </si>
  <si>
    <t>3. Lembaga Konsultasi SAINS Fakultas MIPA Universitas Hasanuddin</t>
  </si>
  <si>
    <t>Biodiversitas dan Bioprospekting Tunikata untuk pengembangan bahan anti kanker</t>
  </si>
  <si>
    <t xml:space="preserve">Potensi Senyawa Aktif dari Hydroid Aglaophenia Cuppresiina Lamoureoux Terhadap Ekspresi Gen p53 Pada Sel Tumor Hela dan T47D 
</t>
  </si>
  <si>
    <t>Pengabdiam :</t>
  </si>
  <si>
    <t xml:space="preserve">Pelatihan pembuatan lubang resapan biopori dengan introduksi kokon cacing tanah </t>
  </si>
  <si>
    <t xml:space="preserve">Pelatihan pembuatan lubang resapan biopori dan biogranul kompos dengan
suplemen limbah air beras di SMAN 4 Soppeng
</t>
  </si>
  <si>
    <t>Kepala Laboratorium ILK</t>
  </si>
  <si>
    <t>1. Optimalisasi Pros Pretreatment, Hidrolisis dan Fermentasi Alga Spirogyra peipingensis Sebagai Bahan Baku Produksi Bioetanol Menggunakan Saccharomyces cerevisiae InaCC Y655, Pichia kudriavzevii InaCC Y18 dan Kluyveromyces thermotolerans InaCC Y102</t>
  </si>
  <si>
    <t>2. Inovasi Produksi Probiotik Dari Limbah Air Kelapa Dalam Meningkatkan Pertumbuhan dan Kualitas Daging Ayam Broiler</t>
  </si>
  <si>
    <t>3. Inovasi Produksi Probiotik Dari Limbah Air Kelapa Dalam Meningkatkan Pertumbuhan dan Kualitas Daging Ayam Broiler</t>
  </si>
  <si>
    <t>1. Inspirator Indonesia 2045 Tempo Media Week</t>
  </si>
  <si>
    <t>2. Inspirator Indonesia 2045 Tempo Media Week</t>
  </si>
  <si>
    <t>Fakultas MIPA dan Perpustakaan UNHAS</t>
  </si>
  <si>
    <t>Fakultas MIPA dan Prodi Biologi</t>
  </si>
  <si>
    <t>Fakultas   MIPA</t>
  </si>
  <si>
    <t>8 SKS kuliah terstruktur (kelas) dan 20 kuliah non terstruktur (non kelas)</t>
  </si>
  <si>
    <t>Tersedia 19 SKS Mata kuliah pilihan</t>
  </si>
  <si>
    <t>I</t>
  </si>
  <si>
    <t>18H05210102</t>
  </si>
  <si>
    <t>Filsafat Ilmu dan Etika</t>
  </si>
  <si>
    <t>Prodi Magister Biologi</t>
  </si>
  <si>
    <t>18H05210202</t>
  </si>
  <si>
    <t>Biologi Sel dan Molekuler</t>
  </si>
  <si>
    <t>18H05210302</t>
  </si>
  <si>
    <t>Biologi Konservasi</t>
  </si>
  <si>
    <t>MKP1</t>
  </si>
  <si>
    <t>MKP2</t>
  </si>
  <si>
    <t>MKP3</t>
  </si>
  <si>
    <t>MKP4</t>
  </si>
  <si>
    <t>II</t>
  </si>
  <si>
    <t>18H05211202</t>
  </si>
  <si>
    <t>Seminar Proposal</t>
  </si>
  <si>
    <t>18H05211304</t>
  </si>
  <si>
    <t>Seminar Hasil</t>
  </si>
  <si>
    <t>18H05211405</t>
  </si>
  <si>
    <t>Publikasi Ilimiah</t>
  </si>
  <si>
    <t>18H05211502</t>
  </si>
  <si>
    <t>Bioteknologi</t>
  </si>
  <si>
    <t>III</t>
  </si>
  <si>
    <t>18H05211609</t>
  </si>
  <si>
    <t>TESIS</t>
  </si>
  <si>
    <t>Publikasi Ilimiah ***</t>
  </si>
  <si>
    <t>IV</t>
  </si>
  <si>
    <t>TESIS ***</t>
  </si>
  <si>
    <t>18H05210502</t>
  </si>
  <si>
    <t>Biokimia Lanjutan</t>
  </si>
  <si>
    <t>18H05210602</t>
  </si>
  <si>
    <t>Biostatisktik Terapan</t>
  </si>
  <si>
    <t>18H05210702</t>
  </si>
  <si>
    <t>Metode Penelitian</t>
  </si>
  <si>
    <t>18H05210803</t>
  </si>
  <si>
    <t>Biosistematik dan Pemodelan</t>
  </si>
  <si>
    <t>18H05210903</t>
  </si>
  <si>
    <t>Toksikasi dan Bioremediasi</t>
  </si>
  <si>
    <t>18H05211003</t>
  </si>
  <si>
    <t>Fisiologi dan Genetika Mikrobia</t>
  </si>
  <si>
    <t>18H05211103</t>
  </si>
  <si>
    <t>Mikrobiologi Terapan Lanjutan</t>
  </si>
  <si>
    <t>18H05211203</t>
  </si>
  <si>
    <t>Biodiversitas dan Bioprospekting</t>
  </si>
  <si>
    <t>Dr. Ir. Slamet Santosa, M.Si</t>
  </si>
  <si>
    <t>Prasarana</t>
  </si>
  <si>
    <t>SPP</t>
  </si>
  <si>
    <t xml:space="preserve">Prof. Dr. Dirayah Rauf Husain, DEA </t>
  </si>
  <si>
    <t>Hibah Internal Unhas/World Class University</t>
  </si>
  <si>
    <t>Dr. Sulfahri, S.Si.,M.Si.</t>
  </si>
  <si>
    <t>Hibah Internal Unhas (BMIS)</t>
  </si>
  <si>
    <t>Kajian Lingkungan Tempat Pemilahan Sampah di Kota  Makassar</t>
  </si>
  <si>
    <t>Pemkot Makassar (Balitbangda)</t>
  </si>
  <si>
    <t>Efektifitas penggunaan limbah buah dalam lubang resapan biopori terhadap laju resapan air</t>
  </si>
  <si>
    <t>Dr. Slamet Santosa, M.Si</t>
  </si>
  <si>
    <t>Mandiri</t>
  </si>
  <si>
    <t>Endosymbiont bacteria of Pheretima sp . earthworms (Annelida : Oligochaeta) possesses antibacterial activity</t>
  </si>
  <si>
    <t>Prof. Dr. Dirayah R. Husain DEA</t>
  </si>
  <si>
    <t>Analisis potensi alfa caesalpin dari Caesalpinia crista sebagai antidiabetes menggunakan teknik reverse docking</t>
  </si>
  <si>
    <t>Distribusi golongan darah sistem ABO pada penderita demam berdarah  dengue di wilayah kerja puskesmas bontobangun , kecamatan Rilau ale, Bulukumba</t>
  </si>
  <si>
    <t>Inovasi Produksi Probiotik Dari Limbah Air Kelapa Dalam Meningkatkan Pertumbuhan dan Kualitas Daging Ayam Broiler</t>
  </si>
  <si>
    <t>DRPM Kemenristekdikti/Penelitian Terapan Unggulan Perguruan Tinggi</t>
  </si>
  <si>
    <t>Hibah Internal Unhas/ Riset Unggulan Unhas</t>
  </si>
  <si>
    <t>Dr. Rosana Agus, M.Si.</t>
  </si>
  <si>
    <t xml:space="preserve">Produksi Tepung Agar Berbasis Zero Waste di Kota Palopo, Sulawesi Selatan </t>
  </si>
  <si>
    <t>Kemenristekdikti (Direktorat Jenderal Penguatan Inovasi)</t>
  </si>
  <si>
    <t>Kajian Tingkat Keberhasilan Badan Usaha Lorong (Bulo) Dalam Peningkatan Pendapatan Masyarakat Lorong</t>
  </si>
  <si>
    <t>Kajian Pengelolaan dan Penataan Pedagang Kaki Lima Kota Makassar Untuk Perbaikan Tata Kota dan Peningkatkan Ekonomi Masyarakat</t>
  </si>
  <si>
    <t>Biodiversitas dan Potensi Ekowisata Kelelawar di Kabupaten Soppeng</t>
  </si>
  <si>
    <t>Fortifikasi Senyawa Bioaktif Mikroalga Spirulina platensis Pada Kapsul Kerang Darah Anadara granosa L untuk Meningkatkan Fertilitas Pria dan Wanita</t>
  </si>
  <si>
    <t>Karakterisasi Kafein dan profil Citarasa Kopi Arabika Elit Purba Tipika (Coffea arabica var. typica) di Kawasan Indikasi Geografis Toraja</t>
  </si>
  <si>
    <t>Pengaruh limbah sayuran terhadap laju resapan air dalam lubang resapan biopori</t>
  </si>
  <si>
    <t>Pertumbuhan bibit sengon pada media cam[uran tanah podsolik merah kuning dengan sekam padi dan kompos</t>
  </si>
  <si>
    <t>Potensi sedian probiotik enkapsulasi dari ayam buras Gallus domesticus terhadap pertumbuhan ayam broiler di kabupaten Takalar</t>
  </si>
  <si>
    <t>Analisis kandungan asam laurat pada VCO yang difermentasi menggunakan L. Bifermentans dan S. cerevisee</t>
  </si>
  <si>
    <t>Dr. Nur Haedar, M.Si</t>
  </si>
  <si>
    <t>Hibah Internal Unhas (PDU)</t>
  </si>
  <si>
    <t>Inovasi Produksi Probiotik Dari Limbah Air Kelapa Dalam Meningkatkan Pertumbuhan Dan Kualitas Daging Ayam Broiler (Tahun Ke-2)</t>
  </si>
  <si>
    <t>Deteksi aktivitas senyawa bakteri endosimbion Cacing tanah Pheretima sp. untuk Mengungkap Potensinya Sebagai Anti Bakteri</t>
  </si>
  <si>
    <t>Pengembangan rumput laut dalam menghasilkan produk imunostimulan , bioplastik, bioenergi dan obat dalam rangka mewujudkan pembangunan ekonomi  yang berkelanjutan berbasis benuai maritim</t>
  </si>
  <si>
    <t>Dr. Sulfahri, S.Si, M.Si</t>
  </si>
  <si>
    <t>Penelitian kerjasama PTNBH</t>
  </si>
  <si>
    <t>Peningkatan Kualitas Ayam Broiler Melalui Sosialisasi dan Pelatihan Peracikan dan Penggunaan Ransum Difortifikasi Bakteri Probiotik di Kab. Gowa</t>
  </si>
  <si>
    <t>Hibah Internal Unhas (Hibah Ipteks bagi Masyarakat)</t>
  </si>
  <si>
    <t>Inovasi Poto-Poto Spirulina di Kabupaten Sinjai</t>
  </si>
  <si>
    <t>Hibah Internal Unhas (Hibah Bagi Wilayah)</t>
  </si>
  <si>
    <t>PelatihanPembuatan Nata De coco Di Kecamatan Binamu Jeneponto</t>
  </si>
  <si>
    <t>Pelatihan Bercocok Tanam Sayuran Hidroponik Pada Masyrakat di Pulau Barrang Lompok Makassar</t>
  </si>
  <si>
    <t>Pelatihan Pembuatan VCO (Virgin Coconut Oil) Secara Fermentasi dan Sabun VCO dalam Meningkatkan Pendapatan Masyarakat di Kabupaten Wajo</t>
  </si>
  <si>
    <t>Hibah Internal Unhas (Hibah Ipteks bagi masyarakat)</t>
  </si>
  <si>
    <t>Pelatihan Pembuatan Biopori dan Biogranul Kompos dengan Suplemen Limbah Air Beras di SMAN 4 Soppeng</t>
  </si>
  <si>
    <t>Pembuatan VCO Probiotik di Kelurahan Pallantikang, Kec. Maros Baru, Kab. Maros</t>
  </si>
  <si>
    <t>PPMDU-IBW : Inovasi Poto Poto Spirulina di Kelurahan Bongki Kecamatan Sinjai Utara</t>
  </si>
  <si>
    <t>Pelatihan Pembutan Herbarium di Kecamatan Tinggi Moncong</t>
  </si>
  <si>
    <t>Pembuatan lubang resapan biopori untuk perbaikan resapan air</t>
  </si>
  <si>
    <t>Pembentukan Masyarakat Mandiri dan Sejahtera Melalui Penguatan Sektor Pertanian dan Peternakan Berbasis Bioteknologi Zero Waste Di Kabupaten Bulukumba</t>
  </si>
  <si>
    <t>Hibah Internal Unhas (KKN-PPMUH)</t>
  </si>
  <si>
    <t>PKM Suplementasi Limbah Air Beras dan Granulasi Kompos Pada Rumah Kompos Makkawaru di Desa Pao-Pao, Kecamatan Tanete Rilau, Barru</t>
  </si>
  <si>
    <t>Hibah Intenal Unhas (Program Kemitraaan UNHAS)</t>
  </si>
  <si>
    <t xml:space="preserve">Pengaruh pemberian vermikompos cair Lumbricus rubellus hoffmeister pada pertumbuhan Chlorella sp.
</t>
  </si>
  <si>
    <t xml:space="preserve">Regista, Ambeng,
Magdalena Litaay, M. Ruslan Umar
</t>
  </si>
  <si>
    <t xml:space="preserve">BIOMA: Jurnal Biologi Makassar Volume 2, No. 1
</t>
  </si>
  <si>
    <t>Google Scholar</t>
  </si>
  <si>
    <t xml:space="preserve">Struktur komunitas mangrove asosiasi di sekitar area tambak Desa Balandatu kepulauan Tanakeke Kabupaten Takalar Sulawesi Selatan
</t>
  </si>
  <si>
    <t>Riska Annisa, Dody Priosambodo, Muhtadin Asnadi Salam, Slamet Santosa</t>
  </si>
  <si>
    <t xml:space="preserve">Analisis keragaman jenis serangga herbivora di areal persawahan Kelurahan Tamalanrea Kota Makassar
</t>
  </si>
  <si>
    <t>Paramitha Sari, Syahribulan, Syilvia Sjam, Slamet Santosa</t>
  </si>
  <si>
    <t xml:space="preserve">Febriyanti Angreni, Magdalena Litaay,
Dody Priosambodo, Willem Moka
</t>
  </si>
  <si>
    <r>
      <t xml:space="preserve">Struktur komunitas </t>
    </r>
    <r>
      <rPr>
        <i/>
        <sz val="12"/>
        <color theme="1"/>
        <rFont val="Times New Roman"/>
        <family val="1"/>
      </rPr>
      <t xml:space="preserve">Echinodermata </t>
    </r>
    <r>
      <rPr>
        <sz val="12"/>
        <color theme="1"/>
        <rFont val="Times New Roman"/>
        <family val="1"/>
      </rPr>
      <t>di padang lamun Pulau Tanakeke Kabupaten Takalar Sulawesi Selatan</t>
    </r>
  </si>
  <si>
    <t>Eva Johannes, Sjafaraenan</t>
  </si>
  <si>
    <t xml:space="preserve">Struktur komunitas padang lamun di perairan Kepulauan Waisai Kabupaten Raja Ampat Papua Barat
</t>
  </si>
  <si>
    <t xml:space="preserve">Muh. Haidir Ansal,
Dody Priosambodo, Magdalena Litaay, Muhtadin Asnady Salam
</t>
  </si>
  <si>
    <t>Jurnal Alam dan Lingkungan, Volume 8, Nomor 15</t>
  </si>
  <si>
    <r>
      <t xml:space="preserve">Ligasi Gen Rv 1980c pengkode protein MPT 64 KE pGEM-T </t>
    </r>
    <r>
      <rPr>
        <i/>
        <sz val="12"/>
        <color theme="1"/>
        <rFont val="Times New Roman"/>
        <family val="1"/>
      </rPr>
      <t>Mycobacterium tuberculosis</t>
    </r>
    <r>
      <rPr>
        <sz val="12"/>
        <color theme="1"/>
        <rFont val="Times New Roman"/>
        <family val="1"/>
      </rPr>
      <t xml:space="preserve"> sebagai antigen untuk immunodiagnostik tuberkulosis laten
</t>
    </r>
  </si>
  <si>
    <t>Keanekaragaman dan Komposisi Vegetasi Pohon pada Kawasan Air Terjun Takapala dan Lanna di Kabupaten Gowa Sulawesi Selatan</t>
  </si>
  <si>
    <t>Studi Kebiasaan Makanan Ikan Baronang Lingkis Siganus canaliculatus di Kepulauan Tanakeke Takalar Sulawesi Selatan</t>
  </si>
  <si>
    <t xml:space="preserve">Rosana Agus,
Irfandi
</t>
  </si>
  <si>
    <t>Slamet Santosa</t>
  </si>
  <si>
    <t xml:space="preserve">Selviani S
Irma Andriani
Eddy Soekendarsi
</t>
  </si>
  <si>
    <t>Jurnal Biologi Makassar</t>
  </si>
  <si>
    <t xml:space="preserve">Biodiversity of Marine Tunicates in Samalona Waters, Sangkarang Archiplago,Indonesia  </t>
  </si>
  <si>
    <t>Magdalena Litaay, Slamet Santosa, Eva Johannes, Rosana Agus, Willem Moka, Jennyta Dhewi Darmansyah Tanjung</t>
  </si>
  <si>
    <t>Jurnal Ilmu Kelautan SPERMONDE</t>
  </si>
  <si>
    <r>
      <t xml:space="preserve">Uji toksisitas ekstrak daun jeruju </t>
    </r>
    <r>
      <rPr>
        <i/>
        <sz val="12"/>
        <color rgb="FF000000"/>
        <rFont val="Times New Roman"/>
        <family val="1"/>
      </rPr>
      <t>Acanthus ilicifolius</t>
    </r>
    <r>
      <rPr>
        <sz val="12"/>
        <color rgb="FF000000"/>
        <rFont val="Times New Roman"/>
        <family val="1"/>
      </rPr>
      <t xml:space="preserve"> terhadap Artemia salina Leach.
</t>
    </r>
  </si>
  <si>
    <t>Composition and Density of Fouling Organism on the Wood Harbour at Karang-Karangan, Bua District, Luwu Regency</t>
  </si>
  <si>
    <t>Magdalena Litaay, Dody Priosambodo</t>
  </si>
  <si>
    <t>Jurnal Ilmu Alam dan Lingkungan</t>
  </si>
  <si>
    <t>Biopori Dan Biogranul Kompos Sebagai Upaya Peningkatan Peduli Lingkungan Di Sman 4 Kabupaten Soppeng</t>
  </si>
  <si>
    <t>Slamet Santoso, Edy Soekendarsi, Munif S Hassan, Magdalena Litaay, Dody Priosambodo</t>
  </si>
  <si>
    <t>Jurnal Pengabdian Kepada Masyarakat</t>
  </si>
  <si>
    <t>Profil Dna Gen Follicle Stimulating Hormone Reseptor (Fshr) Pada Wanita Akne Dengan Teknik Pcr Dan Sekuensing Dna</t>
  </si>
  <si>
    <t xml:space="preserve">Sjafaraenan, Handayani Lolodatu,
 Eva Johannes, Rosana Agus, Arfan Sabran
</t>
  </si>
  <si>
    <t>Bioma: Jurnal Biologi Makassar</t>
  </si>
  <si>
    <t>Evaluation of Bacteria from Gallus domesticus as a Potential Probiotic in Broiler Chicks: Effects on Growth Performance and  Feed Conversion Ratio</t>
  </si>
  <si>
    <t>Dirayah Rauf Husain, Zaraswati Dwyana, Ambeng, Ayu Anggraeni  Sulfahri</t>
  </si>
  <si>
    <t>International Journal  of Poultry Science</t>
  </si>
  <si>
    <t>Scopus</t>
  </si>
  <si>
    <r>
      <t xml:space="preserve">Ligation, transformation and characterization of Rv 1984c  </t>
    </r>
    <r>
      <rPr>
        <i/>
        <sz val="12"/>
        <color theme="1"/>
        <rFont val="Times New Roman"/>
        <family val="1"/>
      </rPr>
      <t>Mycobacterium tuberculosis</t>
    </r>
    <r>
      <rPr>
        <sz val="12"/>
        <color theme="1"/>
        <rFont val="Times New Roman"/>
        <family val="1"/>
      </rPr>
      <t xml:space="preserve"> iIdonesian isolate as an antigen for latent tb  immunodiagnostic</t>
    </r>
  </si>
  <si>
    <t xml:space="preserve">Rosana Agus
Muhammad Nasrum Massi
Zaraswati Dwyana
</t>
  </si>
  <si>
    <t xml:space="preserve">International Journal of
Current Research and
Academic Review  
International Journal of
Current Research and
Academic Review  
</t>
  </si>
  <si>
    <t>Copernicus</t>
  </si>
  <si>
    <t>Characterization and stability evaluation of nanoencapsulated epoxylignans</t>
  </si>
  <si>
    <t>Yusnita Rifai, Radhia Riski,Gemini Alam, Magdalena Litaay, Latifah Rahman</t>
  </si>
  <si>
    <t>F1000 Research</t>
  </si>
  <si>
    <r>
      <t xml:space="preserve">Utilization of rice and coconut water waste to accelerate the growth of </t>
    </r>
    <r>
      <rPr>
        <i/>
        <sz val="12"/>
        <color theme="1"/>
        <rFont val="Times New Roman"/>
        <family val="1"/>
      </rPr>
      <t>Syzygium myrtifolium</t>
    </r>
    <r>
      <rPr>
        <sz val="12"/>
        <color theme="1"/>
        <rFont val="Times New Roman"/>
        <family val="1"/>
      </rPr>
      <t xml:space="preserve"> (roxb) walp seedlings on sediment media</t>
    </r>
  </si>
  <si>
    <t>Slamet Santosa &amp; Eddy Soekendarsi</t>
  </si>
  <si>
    <t>Academic Research International</t>
  </si>
  <si>
    <t>Determining an appropriate unstructured kinetic model for batch ethanol fermentation data using a direct search method</t>
  </si>
  <si>
    <t xml:space="preserve">Kasbawati
Rusni Samsir
Sulfahri
Andi Kresna Jaya
Anisa Kalondeng
</t>
  </si>
  <si>
    <t>Biotechnology &amp; Biotechnological Equipment</t>
  </si>
  <si>
    <t>Effect of Fruits Waste in Biopore Infiltration Hole Toward the Effectiveness of Water Infiltration Rate on Baraya Campus Land of Hasanuddin University</t>
  </si>
  <si>
    <t>Journal of Physic Conference Series</t>
  </si>
  <si>
    <t>Effect of Different Seed Weight and Planting Distance on the Growth Gracilaria Verrucosa (Gracilariales, Rhodophyta) Cultivated Using the Vertical Rope in the Brackishwater Pond</t>
  </si>
  <si>
    <t>Eddy Soekendarsih Ruslaini, Rajuddin Syamsuddin, Dody Dh. Trijuno</t>
  </si>
  <si>
    <t>International Journal of Scientific Research in Science and Technology</t>
  </si>
  <si>
    <t>Thomson Reuters</t>
  </si>
  <si>
    <t>Effect of Global Warming Scenarios on Carotenoid Pigments Gracilaria changii</t>
  </si>
  <si>
    <t>Eddy Soekendarsi, Nur Indah Sari Arbit, Sharifuddin Bin Andy Omar, Ambo Tuwo</t>
  </si>
  <si>
    <t>International Journal of Environment, Agriculture and Biotechnology (IJEAB)</t>
  </si>
  <si>
    <t>The Habitat of Yellow Mouth Turban Turbo Chrysostomus,Linnaeus, 1758</t>
  </si>
  <si>
    <t>Eddy Soekendarsi</t>
  </si>
  <si>
    <t xml:space="preserve">Journal of Physic : Conference Series </t>
  </si>
  <si>
    <t xml:space="preserve">The Effect of Bivalve Semele sp. Meat Consumption on Estradiol Level in Perimenopausal Women </t>
  </si>
  <si>
    <t xml:space="preserve">Eddy Soekendarsi,
Sjafaraenan
Suryani As’ad Armyn
</t>
  </si>
  <si>
    <t>Drug Invention Today</t>
  </si>
  <si>
    <t xml:space="preserve">Ligation, Transformation and Characterization of Rv 1926c
Mycobacterium tuberculosis to Escherichia coli JM 109
For Latent Tuberculosis Immunodiagnostic
</t>
  </si>
  <si>
    <t>Rosana Agus, Sjafaraenan and Mochammad Hatta</t>
  </si>
  <si>
    <t>International Journal of Applied Biology</t>
  </si>
  <si>
    <t>The Heavy Metals Lead (Pb), Chromium (Cr), Copper (Cu), and Cadmium (Sd) Contents in the White Shell Meretrix  meretrix Linnaeus, 1758</t>
  </si>
  <si>
    <t xml:space="preserve">M. Litaay
RV Jehadum
R Mardaranti
E Soekendarsi
</t>
  </si>
  <si>
    <t>Journal of Physic : Conference Series</t>
  </si>
  <si>
    <t>Biodiversity of Marine Tunicates from Sangkarang Archipelago Indonesia : Recent finding and Bio-prospecting</t>
  </si>
  <si>
    <t>Magdalena Litaay</t>
  </si>
  <si>
    <t xml:space="preserve">Effect of Global Warming Scenarios on
Carotenoid Pigments Gracilaria changii
</t>
  </si>
  <si>
    <t>Nur Indah Sari Arbit, Sharifuddin Bin Andy Omar, Ambo Tuwo &amp; Eddy Soekendarsi</t>
  </si>
  <si>
    <t xml:space="preserve">Potensi senyawa aktif jamur sebagai bahan obat </t>
  </si>
  <si>
    <t>Potensi Kultur Anther pada Tanaman Kopi Typica arabica untukMenghasilkan Bibit Kopi Unggul</t>
  </si>
  <si>
    <t>Potensi Protein Rekombinan MPT-63 Mycobacterium tuberculosis sebagai Imunodiagnostik TB Laten</t>
  </si>
  <si>
    <t>Pengembangan Strategi Konservasi dan Peran Masyarakat dalam Pelestarian Satwa di Kebun Binatang Citra Celebes di Kabupaten Gowa</t>
  </si>
  <si>
    <t>Strategi Konservasi Anoa spp. Di Kebun Binatang Citra Celebes di Kabupaten Gowa</t>
  </si>
  <si>
    <t>Profil genetika jeruk selayar dan jeruk hasil penyilangan jeruk polewali dalam upaya penelusuran jeruk endemik sulawesi</t>
  </si>
  <si>
    <t>Matematika</t>
  </si>
  <si>
    <t>Kimia</t>
  </si>
  <si>
    <t>Fisika</t>
  </si>
  <si>
    <t>Geofisika</t>
  </si>
  <si>
    <t>Pendaftaran Semester</t>
  </si>
  <si>
    <t>Gaji/upah Dosen</t>
  </si>
  <si>
    <t>Gaji/upah Tendik</t>
  </si>
  <si>
    <t>Tunjangan Lauk-Pauk</t>
  </si>
  <si>
    <t>Hibah Penelitian Dosen</t>
  </si>
  <si>
    <t>Hibah Pengabdian Masyarakat</t>
  </si>
  <si>
    <t>Beasiswa</t>
  </si>
  <si>
    <t>Sarana</t>
  </si>
  <si>
    <t>Hibah Kerjasama Penelitian</t>
  </si>
  <si>
    <t>Penelitian Mandiri</t>
  </si>
  <si>
    <t>Hibah Kerjasama Pengabdian</t>
  </si>
  <si>
    <t>Pengabdian Mandiri</t>
  </si>
  <si>
    <t>Fakultas MIPA</t>
  </si>
  <si>
    <t>V</t>
  </si>
  <si>
    <t>01/02/2019</t>
  </si>
  <si>
    <t>MAGISTER BIOLOGI</t>
  </si>
  <si>
    <t>BIOLOGI</t>
  </si>
  <si>
    <t>MATEMATIKA DAN ILMU PENGETAHUAN ALAM</t>
  </si>
  <si>
    <t>UNIVERSITAS HASANUDDIN</t>
  </si>
  <si>
    <t>25/05/60</t>
  </si>
  <si>
    <t>26/07/62</t>
  </si>
  <si>
    <t>26/05/56</t>
  </si>
  <si>
    <t>07/20/67</t>
  </si>
  <si>
    <t>18/06/58</t>
  </si>
  <si>
    <t>05/09/65</t>
  </si>
  <si>
    <t>10/01/70</t>
  </si>
  <si>
    <t>29/09/64</t>
  </si>
  <si>
    <t>26/01/89</t>
  </si>
  <si>
    <t>2013</t>
  </si>
  <si>
    <t>2103</t>
  </si>
  <si>
    <t>2015</t>
  </si>
  <si>
    <t>2017</t>
  </si>
  <si>
    <t>2</t>
  </si>
  <si>
    <t>3</t>
  </si>
  <si>
    <t>2014-2019</t>
  </si>
  <si>
    <t>2016-2019</t>
  </si>
  <si>
    <t>2015-2019</t>
  </si>
  <si>
    <t>Peneitian</t>
  </si>
  <si>
    <t>Dr. Eddyman W. Ferial, M.Si</t>
  </si>
  <si>
    <t>Dr. Magdalena Litaay</t>
  </si>
  <si>
    <t>25056003</t>
  </si>
  <si>
    <t>29076201</t>
  </si>
  <si>
    <t>26055603</t>
  </si>
  <si>
    <t>7026706</t>
  </si>
  <si>
    <t>18065804</t>
  </si>
  <si>
    <t>5096502</t>
  </si>
  <si>
    <t>10017002</t>
  </si>
  <si>
    <t>29096401</t>
  </si>
  <si>
    <t>26018901</t>
  </si>
  <si>
    <t>Dra.</t>
  </si>
  <si>
    <t>Unhas, Makassar</t>
  </si>
  <si>
    <t>Fisiologi Tumbuhan</t>
  </si>
  <si>
    <t>DEA</t>
  </si>
  <si>
    <t>Univ de Bretagne Occidentale</t>
  </si>
  <si>
    <t>Biodegradasi Hidrokarbon</t>
  </si>
  <si>
    <t>Dr.</t>
  </si>
  <si>
    <t>Univ de Mediterranea-France</t>
  </si>
  <si>
    <t>Ir.</t>
  </si>
  <si>
    <t>IPB, Bogor</t>
  </si>
  <si>
    <t>Mikologi</t>
  </si>
  <si>
    <t>M.Si.</t>
  </si>
  <si>
    <t>Lingkungan</t>
  </si>
  <si>
    <t>UB</t>
  </si>
  <si>
    <t>Drs.</t>
  </si>
  <si>
    <t>ITB, Bandung</t>
  </si>
  <si>
    <t>Ekologi</t>
  </si>
  <si>
    <t>M.Sc</t>
  </si>
  <si>
    <t>Aarhus University. Denmark</t>
  </si>
  <si>
    <t>Marine Science</t>
  </si>
  <si>
    <t>Kultur Jaringan</t>
  </si>
  <si>
    <t>Imunologi</t>
  </si>
  <si>
    <t>UGM, Yogyakarta</t>
  </si>
  <si>
    <t>Genetika Populasi</t>
  </si>
  <si>
    <t>Genetika</t>
  </si>
  <si>
    <t>Genetika Molekuler</t>
  </si>
  <si>
    <t>S.Si</t>
  </si>
  <si>
    <t>Ekologi Tumbuhan</t>
  </si>
  <si>
    <t>Aarhus University, Denmark</t>
  </si>
  <si>
    <t>Deakin University</t>
  </si>
  <si>
    <t>ITS, Surabaya</t>
  </si>
  <si>
    <t>Unair, Surabaya</t>
  </si>
  <si>
    <t>Mikrobiologi</t>
  </si>
  <si>
    <t>UM, Malang</t>
  </si>
  <si>
    <t>Mikrobiologi Laut/Bioremediasi</t>
  </si>
  <si>
    <t>Ilmu Lingkungan</t>
  </si>
  <si>
    <t>Biologi Reproduksi</t>
  </si>
  <si>
    <t>Bioinformatika</t>
  </si>
  <si>
    <t>Endokrinologi</t>
  </si>
  <si>
    <t>Biologi Molekuler</t>
  </si>
  <si>
    <t>Suzanne Cory</t>
  </si>
  <si>
    <t>Kuliah Umum Fakultas Kedokteran dan FMIPA</t>
  </si>
  <si>
    <t xml:space="preserve">Prof. Dr. Taruna Ikrar MPharm MD, PhD </t>
  </si>
  <si>
    <t xml:space="preserve">Kuliah Umum Fakultas Kedokteran dan FMIPA </t>
  </si>
  <si>
    <t>Mayor Ctp. Toto Suparto</t>
  </si>
  <si>
    <t>Kuliah Umum Dept. Biologi</t>
  </si>
  <si>
    <t>Associate Prof. Kurt Thomas Jensen</t>
  </si>
  <si>
    <t>Prof, Jatna Priatna, PhD</t>
  </si>
  <si>
    <t>Mahfud MD</t>
  </si>
  <si>
    <t>Kuliah Umum Rektorat</t>
  </si>
  <si>
    <t>Dr. Ir. H. Andi Amran Sulaiman MP</t>
  </si>
  <si>
    <t>Prof. Mitsuo Ochi, M.D., Ph.D</t>
  </si>
  <si>
    <t>Kristianto S. Legowo</t>
  </si>
  <si>
    <t>Prof. Sitti Kusujiarti, Ph.D</t>
  </si>
  <si>
    <t>Biodiversitas dan bioprospecting tunikata untuk penngembangan bahan anti kanker</t>
  </si>
  <si>
    <t>Scale-up Produksi Bibit Pisang Komersial Hasil Kultur Jaringan dan Pengimbasan Ketahanannya terhadap Cekaman Penyeakit Layu Darah (Tahun I)</t>
  </si>
  <si>
    <t>Dr. Masniawaty</t>
  </si>
  <si>
    <t>DIKTI</t>
  </si>
  <si>
    <r>
      <t xml:space="preserve">Pengaruh Inhibitor Efflux Pump Verapamil Terhadap Pertumbuhan Bakteri </t>
    </r>
    <r>
      <rPr>
        <i/>
        <sz val="12"/>
        <color rgb="FF000000"/>
        <rFont val="Arial"/>
        <family val="2"/>
      </rPr>
      <t>Mycobacterium tuberculosis</t>
    </r>
    <r>
      <rPr>
        <sz val="12"/>
        <color rgb="FF000000"/>
        <rFont val="Arial"/>
        <family val="2"/>
      </rPr>
      <t xml:space="preserve"> Strain MDR Pada Medium Cair MGIT Melalui Uji Suseptibilitas (Drug Susceptibility Test) Metode Proporsi</t>
    </r>
  </si>
  <si>
    <t>Pemkot Makassar</t>
  </si>
  <si>
    <t>(Balitbangda)</t>
  </si>
  <si>
    <r>
      <t xml:space="preserve">Potensi Senyawa Aktif Fraksi n-heksana Hidroid </t>
    </r>
    <r>
      <rPr>
        <i/>
        <sz val="12"/>
        <color rgb="FF000000"/>
        <rFont val="Arial"/>
        <family val="2"/>
      </rPr>
      <t>Aglaophenia cupressina</t>
    </r>
    <r>
      <rPr>
        <sz val="12"/>
        <color rgb="FF000000"/>
        <rFont val="Arial"/>
        <family val="2"/>
      </rPr>
      <t xml:space="preserve"> Lamoureoux Terhadap Toksisitas dan Apoptosis Gen p53 Pada Sel Tumor HeLa</t>
    </r>
  </si>
  <si>
    <r>
      <t xml:space="preserve">Potensi Senyawa Aktif dari Hidroid </t>
    </r>
    <r>
      <rPr>
        <i/>
        <sz val="12"/>
        <color rgb="FF000000"/>
        <rFont val="Arial"/>
        <family val="2"/>
      </rPr>
      <t>Aglaophenia cupressina</t>
    </r>
    <r>
      <rPr>
        <sz val="12"/>
        <color rgb="FF000000"/>
        <rFont val="Arial"/>
        <family val="2"/>
      </rPr>
      <t xml:space="preserve"> Lamoureoux Terhadap Ekspresi Gen p53 Pada Sel Tumor HeLa dan T47D/MCF7</t>
    </r>
  </si>
  <si>
    <r>
      <t>Dr. Eddyman W. Ferial</t>
    </r>
    <r>
      <rPr>
        <sz val="12"/>
        <color rgb="FF000000"/>
        <rFont val="Arial"/>
        <family val="2"/>
      </rPr>
      <t>, M.Si.</t>
    </r>
  </si>
  <si>
    <r>
      <t>Dr. Andi Ilham Latunra</t>
    </r>
    <r>
      <rPr>
        <sz val="12"/>
        <color rgb="FF000000"/>
        <rFont val="Arial"/>
        <family val="2"/>
      </rPr>
      <t>, M.Si.</t>
    </r>
  </si>
  <si>
    <t>Scale-up Produksi Bibit Pisang Komersial Hasil Kultur Jaringan dan Pengimbasan Ketahanannya terhadap Cekaman Penyeakit Layu Darah (Tahun II)</t>
  </si>
  <si>
    <r>
      <t xml:space="preserve">Pemanfaatan Alga </t>
    </r>
    <r>
      <rPr>
        <i/>
        <sz val="12"/>
        <color rgb="FF000000"/>
        <rFont val="Arial"/>
        <family val="2"/>
      </rPr>
      <t>Spirogyra hyalina</t>
    </r>
    <r>
      <rPr>
        <sz val="12"/>
        <color rgb="FF000000"/>
        <rFont val="Arial"/>
        <family val="2"/>
      </rPr>
      <t xml:space="preserve"> dan </t>
    </r>
    <r>
      <rPr>
        <i/>
        <sz val="12"/>
        <color rgb="FF000000"/>
        <rFont val="Arial"/>
        <family val="2"/>
      </rPr>
      <t>Spirogyra peipingensis</t>
    </r>
    <r>
      <rPr>
        <sz val="12"/>
        <color rgb="FF000000"/>
        <rFont val="Arial"/>
        <family val="2"/>
      </rPr>
      <t xml:space="preserve"> Sebagai Bahan Baku Produksi Energi Alternatif Bioetanol dan Biodiesel Secara Simultan Menggunakan </t>
    </r>
    <r>
      <rPr>
        <i/>
        <sz val="12"/>
        <color rgb="FF000000"/>
        <rFont val="Arial"/>
        <family val="2"/>
      </rPr>
      <t>Trichoderma reseei</t>
    </r>
    <r>
      <rPr>
        <sz val="12"/>
        <color rgb="FF000000"/>
        <rFont val="Arial"/>
        <family val="2"/>
      </rPr>
      <t xml:space="preserve"> dan </t>
    </r>
    <r>
      <rPr>
        <i/>
        <sz val="12"/>
        <color rgb="FF000000"/>
        <rFont val="Arial"/>
        <family val="2"/>
      </rPr>
      <t>Pichia kudriavzevii</t>
    </r>
  </si>
  <si>
    <r>
      <t xml:space="preserve">Isolasi, Karakterisasi Dan Produksi Protein Rekombinan </t>
    </r>
    <r>
      <rPr>
        <i/>
        <sz val="12"/>
        <color rgb="FF000000"/>
        <rFont val="Arial"/>
        <family val="2"/>
      </rPr>
      <t>Mycobacterium tuberculosis</t>
    </r>
    <r>
      <rPr>
        <sz val="12"/>
        <color rgb="FF000000"/>
        <rFont val="Arial"/>
        <family val="2"/>
      </rPr>
      <t xml:space="preserve"> Isolat Makassar Sebagai Antigen Imunodiagnotik Tuberkulosis Laten</t>
    </r>
  </si>
  <si>
    <r>
      <t xml:space="preserve">Fermentasi Alga </t>
    </r>
    <r>
      <rPr>
        <i/>
        <sz val="12"/>
        <color rgb="FF000000"/>
        <rFont val="Arial"/>
        <family val="2"/>
      </rPr>
      <t xml:space="preserve">Spirogyra peipingensis </t>
    </r>
    <r>
      <rPr>
        <sz val="12"/>
        <color rgb="FF000000"/>
        <rFont val="Arial"/>
        <family val="2"/>
      </rPr>
      <t xml:space="preserve">Menggunakan Yeast </t>
    </r>
    <r>
      <rPr>
        <i/>
        <sz val="12"/>
        <color rgb="FF000000"/>
        <rFont val="Arial"/>
        <family val="2"/>
      </rPr>
      <t>Pichia kudriavzevii</t>
    </r>
    <r>
      <rPr>
        <sz val="12"/>
        <color rgb="FF000000"/>
        <rFont val="Arial"/>
        <family val="2"/>
      </rPr>
      <t xml:space="preserve"> untuk Menghasilkan Bioetanol dan Biodiesel</t>
    </r>
  </si>
  <si>
    <t xml:space="preserve">Optimalisasi Proses Pretreatment, Hidrolisis dan Fermentasi Alga Spirogyra peipingensis Sebagai Bahan Baku Produksi Bioetanol </t>
  </si>
  <si>
    <r>
      <t>·</t>
    </r>
    <r>
      <rPr>
        <sz val="12"/>
        <color rgb="FF000000"/>
        <rFont val="Times New Roman"/>
        <family val="1"/>
      </rPr>
      <t xml:space="preserve"> </t>
    </r>
    <r>
      <rPr>
        <sz val="12"/>
        <color rgb="FF000000"/>
        <rFont val="Arial"/>
        <family val="2"/>
      </rPr>
      <t>Prof. Dr. Dirayah Rauf Husain, DEA</t>
    </r>
  </si>
  <si>
    <r>
      <t>·</t>
    </r>
    <r>
      <rPr>
        <sz val="12"/>
        <color rgb="FF000000"/>
        <rFont val="Times New Roman"/>
        <family val="1"/>
      </rPr>
      <t xml:space="preserve"> </t>
    </r>
    <r>
      <rPr>
        <sz val="12"/>
        <color rgb="FF000000"/>
        <rFont val="Arial"/>
        <family val="2"/>
      </rPr>
      <t xml:space="preserve">Prof. Dr. Dirayah Rauf Husain, DEA </t>
    </r>
  </si>
  <si>
    <r>
      <t>·</t>
    </r>
    <r>
      <rPr>
        <sz val="12"/>
        <color rgb="FF000000"/>
        <rFont val="Times New Roman"/>
        <family val="1"/>
      </rPr>
      <t xml:space="preserve"> </t>
    </r>
    <r>
      <rPr>
        <sz val="12"/>
        <color rgb="FF000000"/>
        <rFont val="Arial"/>
        <family val="2"/>
      </rPr>
      <t>Dr. Rosana Agus, M.Si.</t>
    </r>
  </si>
  <si>
    <r>
      <t>·</t>
    </r>
    <r>
      <rPr>
        <sz val="12"/>
        <color rgb="FF000000"/>
        <rFont val="Times New Roman"/>
        <family val="1"/>
      </rPr>
      <t xml:space="preserve"> </t>
    </r>
    <r>
      <rPr>
        <sz val="12"/>
        <color rgb="FF000000"/>
        <rFont val="Arial"/>
        <family val="2"/>
      </rPr>
      <t>Dr. Sjafaraenan, M.Si.</t>
    </r>
  </si>
  <si>
    <r>
      <t>·</t>
    </r>
    <r>
      <rPr>
        <sz val="12"/>
        <color rgb="FF000000"/>
        <rFont val="Times New Roman"/>
        <family val="1"/>
      </rPr>
      <t xml:space="preserve"> </t>
    </r>
    <r>
      <rPr>
        <sz val="12"/>
        <color rgb="FF000000"/>
        <rFont val="Arial"/>
        <family val="2"/>
      </rPr>
      <t>Dr. Eva Johannes, M.Si.</t>
    </r>
  </si>
  <si>
    <r>
      <t>·</t>
    </r>
    <r>
      <rPr>
        <sz val="12"/>
        <color rgb="FF000000"/>
        <rFont val="Times New Roman"/>
        <family val="1"/>
      </rPr>
      <t xml:space="preserve"> </t>
    </r>
    <r>
      <rPr>
        <sz val="12"/>
        <color rgb="FF000000"/>
        <rFont val="Arial"/>
        <family val="2"/>
      </rPr>
      <t>Dr. Slamet Santosa, M.Si.</t>
    </r>
  </si>
  <si>
    <t>Uji lipnsinki rule of five dan prediksi Admet pada tanaman Lunasia amara sebagai Afrodiasiaka</t>
  </si>
  <si>
    <t>Kemenristekdikti (Penelitian Dasar)</t>
  </si>
  <si>
    <t>Kemenristekdikti (Penelitian Dasar Unggulan Perguruan Tinggi)</t>
  </si>
  <si>
    <t>Pemanfaatan Sayur-Sayuran dan Buah-Buahan dalam Meningkatkan Kesehatan Reproduksi</t>
  </si>
  <si>
    <t>Pelatihan Pembuatan Media Pembaleajaran Siswa SLTA Berbasis Tumbuhan Awetan dari Hutan Pendidikan Unhas</t>
  </si>
  <si>
    <t>Hibah Internal Unhas (PPMDU)</t>
  </si>
  <si>
    <t>PS-5</t>
  </si>
  <si>
    <t>Lainnya: LMS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</si>
</sst>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0.0"/>
  </numFmts>
  <fonts count="46"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i/>
      <sz val="14"/>
      <color rgb="FF0000FF"/>
      <name val="Calibri"/>
      <family val="2"/>
      <scheme val="minor"/>
    </font>
    <font>
      <b/>
      <sz val="18"/>
      <color rgb="FFFF0000"/>
      <name val="Calibri"/>
      <family val="2"/>
      <scheme val="minor"/>
    </font>
    <font>
      <i/>
      <sz val="14"/>
      <color theme="1"/>
      <name val="Calibri"/>
      <family val="2"/>
      <scheme val="minor"/>
    </font>
    <font>
      <sz val="8"/>
      <name val="Calibri"/>
      <family val="2"/>
      <scheme val="minor"/>
    </font>
    <font>
      <b/>
      <sz val="24"/>
      <color theme="1"/>
      <name val="Calibri"/>
      <family val="2"/>
      <scheme val="minor"/>
    </font>
    <font>
      <sz val="12"/>
      <name val="Calibri"/>
      <family val="2"/>
      <scheme val="minor"/>
    </font>
    <font>
      <b/>
      <sz val="18"/>
      <color theme="1"/>
      <name val="Calibri"/>
      <family val="2"/>
      <scheme val="minor"/>
    </font>
    <font>
      <sz val="12"/>
      <color rgb="FF000000"/>
      <name val="Calibri"/>
      <family val="2"/>
      <scheme val="minor"/>
    </font>
    <font>
      <b/>
      <sz val="14"/>
      <color theme="1"/>
      <name val="Calibri"/>
      <family val="2"/>
      <scheme val="minor"/>
    </font>
    <font>
      <sz val="11"/>
      <color theme="1"/>
      <name val="Arial"/>
      <family val="2"/>
    </font>
    <font>
      <b/>
      <sz val="11"/>
      <color theme="1"/>
      <name val="Arial"/>
      <family val="2"/>
    </font>
    <font>
      <sz val="14"/>
      <color rgb="FFFF0000"/>
      <name val="Calibri"/>
      <family val="2"/>
      <scheme val="minor"/>
    </font>
    <font>
      <b/>
      <sz val="14"/>
      <color rgb="FFFF0000"/>
      <name val="Calibri"/>
      <family val="2"/>
      <scheme val="minor"/>
    </font>
    <font>
      <b/>
      <sz val="16"/>
      <color theme="1"/>
      <name val="Calibri"/>
      <family val="2"/>
      <scheme val="minor"/>
    </font>
    <font>
      <b/>
      <sz val="10"/>
      <color theme="1"/>
      <name val="Arial"/>
      <family val="2"/>
    </font>
    <font>
      <sz val="10"/>
      <color theme="1"/>
      <name val="Arial"/>
      <family val="2"/>
    </font>
    <font>
      <b/>
      <sz val="11"/>
      <color rgb="FFFF0000"/>
      <name val="Arial"/>
      <family val="2"/>
    </font>
    <font>
      <b/>
      <vertAlign val="superscript"/>
      <sz val="10"/>
      <color theme="1"/>
      <name val="Arial"/>
      <family val="2"/>
    </font>
    <font>
      <b/>
      <vertAlign val="superscript"/>
      <sz val="14"/>
      <color theme="1"/>
      <name val="Calibri"/>
      <family val="2"/>
      <scheme val="minor"/>
    </font>
    <font>
      <sz val="12"/>
      <color theme="1"/>
      <name val="Times New Roman"/>
      <family val="1"/>
    </font>
    <font>
      <i/>
      <sz val="12"/>
      <color theme="1"/>
      <name val="Times New Roman"/>
      <family val="1"/>
    </font>
    <font>
      <sz val="12"/>
      <color rgb="FF000000"/>
      <name val="Times New Roman"/>
      <family val="1"/>
    </font>
    <font>
      <b/>
      <sz val="12"/>
      <color rgb="FF000000"/>
      <name val="Times New Roman"/>
      <family val="1"/>
    </font>
    <font>
      <b/>
      <sz val="12"/>
      <color theme="1"/>
      <name val="Times New Roman"/>
      <family val="1"/>
    </font>
    <font>
      <i/>
      <sz val="12"/>
      <color rgb="FF000000"/>
      <name val="Times New Roman"/>
      <family val="1"/>
    </font>
    <font>
      <sz val="14"/>
      <color theme="1"/>
      <name val="Times New Roman"/>
      <family val="1"/>
    </font>
    <font>
      <sz val="14"/>
      <color rgb="FF000000"/>
      <name val="Times New Roman"/>
      <family val="1"/>
    </font>
    <font>
      <sz val="11"/>
      <color theme="1"/>
      <name val="Times New Roman"/>
      <family val="1"/>
    </font>
    <font>
      <sz val="11"/>
      <color rgb="FF000000"/>
      <name val="Times New Roman"/>
      <family val="1"/>
    </font>
    <font>
      <sz val="14"/>
      <color rgb="FF000000"/>
      <name val="Calibri"/>
      <family val="2"/>
      <scheme val="minor"/>
    </font>
    <font>
      <sz val="10"/>
      <color rgb="FF000000"/>
      <name val="Arial"/>
      <family val="2"/>
    </font>
    <font>
      <sz val="11"/>
      <color rgb="FF000000"/>
      <name val="Arial"/>
      <family val="2"/>
    </font>
    <font>
      <sz val="12"/>
      <color rgb="FF000000"/>
      <name val="Arial"/>
      <family val="2"/>
    </font>
    <font>
      <sz val="12"/>
      <color theme="1"/>
      <name val="Arial"/>
      <family val="2"/>
    </font>
    <font>
      <sz val="12"/>
      <color rgb="FF000000"/>
      <name val="Symbol"/>
      <family val="1"/>
      <charset val="2"/>
    </font>
    <font>
      <i/>
      <sz val="12"/>
      <color rgb="FF000000"/>
      <name val="Arial"/>
      <family val="2"/>
    </font>
    <font>
      <sz val="12"/>
      <color rgb="FF000000"/>
      <name val="Calibri"/>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00FF0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indexed="64"/>
      </bottom>
      <diagonal/>
    </border>
    <border>
      <left style="medium">
        <color indexed="64"/>
      </left>
      <right/>
      <top style="medium">
        <color indexed="64"/>
      </top>
      <bottom style="double">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50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cellStyleXfs>
  <cellXfs count="551">
    <xf numFmtId="0" fontId="0" fillId="0" borderId="0" xfId="0"/>
    <xf numFmtId="0" fontId="6" fillId="0" borderId="0" xfId="0" applyFont="1"/>
    <xf numFmtId="0" fontId="0" fillId="0" borderId="0" xfId="0" quotePrefix="1"/>
    <xf numFmtId="0" fontId="0" fillId="2" borderId="0" xfId="0" applyFill="1"/>
    <xf numFmtId="0" fontId="3" fillId="2" borderId="0" xfId="0" applyFont="1" applyFill="1"/>
    <xf numFmtId="0" fontId="6" fillId="2" borderId="0" xfId="0" applyFont="1" applyFill="1"/>
    <xf numFmtId="0" fontId="6" fillId="2" borderId="0" xfId="0" applyFont="1" applyFill="1" applyAlignment="1">
      <alignment horizontal="left" vertical="top" wrapText="1"/>
    </xf>
    <xf numFmtId="0" fontId="8" fillId="2" borderId="0" xfId="0" applyFont="1" applyFill="1"/>
    <xf numFmtId="0" fontId="6" fillId="2" borderId="0" xfId="0" applyFont="1" applyFill="1" applyAlignment="1">
      <alignment horizontal="left" vertical="center"/>
    </xf>
    <xf numFmtId="0" fontId="6" fillId="2" borderId="0" xfId="0" applyFont="1" applyFill="1" applyAlignment="1">
      <alignment horizontal="left" vertical="top"/>
    </xf>
    <xf numFmtId="0" fontId="6" fillId="2" borderId="0" xfId="0" applyFont="1" applyFill="1" applyAlignment="1">
      <alignment horizontal="center" vertical="center" wrapText="1"/>
    </xf>
    <xf numFmtId="0" fontId="6" fillId="2" borderId="0" xfId="0" applyFont="1" applyFill="1" applyAlignment="1">
      <alignment vertical="top" wrapText="1"/>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0" quotePrefix="1" applyFont="1" applyFill="1" applyAlignment="1">
      <alignment horizontal="right" vertical="center"/>
    </xf>
    <xf numFmtId="0" fontId="6" fillId="2" borderId="0" xfId="0" quotePrefix="1" applyFont="1" applyFill="1" applyAlignment="1">
      <alignment horizontal="right" vertical="top"/>
    </xf>
    <xf numFmtId="0" fontId="7" fillId="5" borderId="1" xfId="0" applyFont="1" applyFill="1" applyBorder="1"/>
    <xf numFmtId="49" fontId="0" fillId="5" borderId="1" xfId="0" applyNumberFormat="1" applyFill="1" applyBorder="1" applyAlignment="1">
      <alignment horizontal="center" vertical="center"/>
    </xf>
    <xf numFmtId="0" fontId="6" fillId="2" borderId="0" xfId="0" applyFont="1" applyFill="1" applyAlignment="1">
      <alignment horizontal="center"/>
    </xf>
    <xf numFmtId="0" fontId="0" fillId="3" borderId="1" xfId="0" applyFill="1" applyBorder="1" applyAlignment="1" applyProtection="1">
      <alignment horizontal="left" vertical="top" wrapText="1"/>
      <protection locked="0"/>
    </xf>
    <xf numFmtId="0" fontId="6" fillId="2" borderId="0" xfId="0" quotePrefix="1" applyFont="1" applyFill="1"/>
    <xf numFmtId="0" fontId="10" fillId="2" borderId="0" xfId="0" applyFont="1" applyFill="1" applyAlignment="1">
      <alignment vertical="center"/>
    </xf>
    <xf numFmtId="0" fontId="11" fillId="2" borderId="0" xfId="0" applyFont="1" applyFill="1"/>
    <xf numFmtId="0" fontId="6" fillId="2" borderId="0" xfId="0" applyFont="1" applyFill="1" applyAlignment="1">
      <alignment horizontal="left"/>
    </xf>
    <xf numFmtId="0" fontId="2" fillId="6"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0" fontId="6" fillId="2" borderId="0" xfId="0" quotePrefix="1" applyFont="1" applyFill="1" applyAlignment="1">
      <alignment vertical="top"/>
    </xf>
    <xf numFmtId="0" fontId="6" fillId="6" borderId="13" xfId="0" applyFont="1" applyFill="1" applyBorder="1" applyAlignment="1">
      <alignment horizontal="center" vertical="center"/>
    </xf>
    <xf numFmtId="0" fontId="6" fillId="3" borderId="1" xfId="0" applyFont="1" applyFill="1" applyBorder="1" applyAlignment="1" applyProtection="1">
      <alignment horizontal="center" vertical="top"/>
      <protection locked="0"/>
    </xf>
    <xf numFmtId="49" fontId="6"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2" borderId="0" xfId="0" applyFont="1" applyFill="1" applyAlignment="1">
      <alignment wrapText="1"/>
    </xf>
    <xf numFmtId="49" fontId="7" fillId="6" borderId="1" xfId="0" applyNumberFormat="1" applyFont="1" applyFill="1" applyBorder="1" applyAlignment="1">
      <alignment horizontal="center" vertical="center" wrapText="1"/>
    </xf>
    <xf numFmtId="0" fontId="6" fillId="2" borderId="0" xfId="0" applyFont="1" applyFill="1" applyAlignment="1">
      <alignment horizontal="right" vertical="top" wrapText="1"/>
    </xf>
    <xf numFmtId="49" fontId="6" fillId="3" borderId="1" xfId="0" applyNumberFormat="1"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xf>
    <xf numFmtId="49" fontId="7" fillId="6" borderId="13" xfId="0" applyNumberFormat="1" applyFont="1" applyFill="1" applyBorder="1" applyAlignment="1">
      <alignment horizontal="center" vertical="center" wrapText="1"/>
    </xf>
    <xf numFmtId="0" fontId="6" fillId="2" borderId="0" xfId="0" applyFont="1" applyFill="1" applyAlignment="1">
      <alignment horizontal="right"/>
    </xf>
    <xf numFmtId="0" fontId="0" fillId="2" borderId="0" xfId="0" applyFill="1" applyAlignment="1">
      <alignment horizontal="left" vertical="top" wrapText="1"/>
    </xf>
    <xf numFmtId="0" fontId="6" fillId="2" borderId="0" xfId="0" quotePrefix="1" applyFont="1" applyFill="1" applyAlignment="1">
      <alignment vertical="center"/>
    </xf>
    <xf numFmtId="0" fontId="6" fillId="3" borderId="1" xfId="0" applyFont="1" applyFill="1" applyBorder="1" applyAlignment="1" applyProtection="1">
      <alignment horizontal="left" vertical="top" wrapText="1"/>
      <protection locked="0"/>
    </xf>
    <xf numFmtId="0" fontId="6" fillId="2" borderId="0" xfId="0" applyFont="1" applyFill="1" applyAlignment="1">
      <alignment vertical="top"/>
    </xf>
    <xf numFmtId="0" fontId="6" fillId="6" borderId="1" xfId="0" applyFont="1" applyFill="1" applyBorder="1" applyAlignment="1">
      <alignment horizontal="left" vertical="center"/>
    </xf>
    <xf numFmtId="0" fontId="6" fillId="2" borderId="0" xfId="0" applyFont="1" applyFill="1" applyAlignment="1">
      <alignment wrapText="1"/>
    </xf>
    <xf numFmtId="0" fontId="6" fillId="2" borderId="0" xfId="0" quotePrefix="1" applyFont="1" applyFill="1" applyAlignment="1">
      <alignment horizontal="left" vertical="center"/>
    </xf>
    <xf numFmtId="0" fontId="7" fillId="2" borderId="0" xfId="0" applyFont="1" applyFill="1" applyAlignment="1">
      <alignment vertical="center" wrapText="1"/>
    </xf>
    <xf numFmtId="0" fontId="6" fillId="3" borderId="1" xfId="0" applyFont="1" applyFill="1" applyBorder="1" applyAlignment="1" applyProtection="1">
      <alignment horizontal="center" vertical="top" wrapText="1"/>
      <protection locked="0"/>
    </xf>
    <xf numFmtId="49" fontId="7" fillId="6" borderId="1" xfId="0" applyNumberFormat="1" applyFont="1" applyFill="1" applyBorder="1" applyAlignment="1">
      <alignment horizontal="center" vertical="center"/>
    </xf>
    <xf numFmtId="0" fontId="6" fillId="4" borderId="7"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xf numFmtId="0" fontId="6" fillId="4" borderId="10" xfId="0" applyFont="1" applyFill="1" applyBorder="1"/>
    <xf numFmtId="0" fontId="0" fillId="2" borderId="0" xfId="0" applyFill="1" applyAlignment="1">
      <alignment horizontal="left" wrapText="1"/>
    </xf>
    <xf numFmtId="0" fontId="0" fillId="3" borderId="1" xfId="0" applyFill="1" applyBorder="1" applyAlignment="1" applyProtection="1">
      <alignment horizontal="left" vertical="center" wrapText="1"/>
      <protection locked="0"/>
    </xf>
    <xf numFmtId="0" fontId="0" fillId="2" borderId="0" xfId="0" applyFill="1" applyAlignment="1">
      <alignment horizontal="left" vertical="center" wrapText="1"/>
    </xf>
    <xf numFmtId="0" fontId="0" fillId="4" borderId="1" xfId="0" applyFill="1" applyBorder="1" applyAlignment="1" applyProtection="1">
      <alignment horizontal="left" vertical="top" wrapText="1"/>
      <protection locked="0"/>
    </xf>
    <xf numFmtId="0" fontId="0" fillId="3" borderId="1" xfId="0" applyFill="1" applyBorder="1" applyAlignment="1" applyProtection="1">
      <alignment vertical="top" wrapText="1"/>
      <protection locked="0"/>
    </xf>
    <xf numFmtId="1" fontId="0" fillId="3" borderId="1" xfId="0" applyNumberFormat="1" applyFill="1" applyBorder="1" applyAlignment="1" applyProtection="1">
      <alignment vertical="center"/>
      <protection locked="0"/>
    </xf>
    <xf numFmtId="1" fontId="0" fillId="4" borderId="1" xfId="0" applyNumberFormat="1" applyFill="1" applyBorder="1" applyAlignment="1">
      <alignment vertical="center"/>
    </xf>
    <xf numFmtId="0" fontId="0" fillId="2" borderId="0" xfId="0" applyFill="1" applyAlignment="1">
      <alignment vertical="center"/>
    </xf>
    <xf numFmtId="0" fontId="0" fillId="6" borderId="13" xfId="0" applyFill="1" applyBorder="1" applyAlignment="1">
      <alignment horizontal="center" vertical="center"/>
    </xf>
    <xf numFmtId="0" fontId="0" fillId="2" borderId="0" xfId="0" applyFill="1" applyAlignment="1">
      <alignment horizontal="center" vertical="center"/>
    </xf>
    <xf numFmtId="1" fontId="6" fillId="3" borderId="1" xfId="0" applyNumberFormat="1" applyFont="1" applyFill="1" applyBorder="1" applyAlignment="1" applyProtection="1">
      <alignment horizontal="center" vertical="top"/>
      <protection locked="0"/>
    </xf>
    <xf numFmtId="0" fontId="14" fillId="2" borderId="0" xfId="0" applyFont="1" applyFill="1"/>
    <xf numFmtId="1" fontId="6" fillId="3" borderId="1" xfId="0" applyNumberFormat="1" applyFont="1" applyFill="1" applyBorder="1" applyAlignment="1" applyProtection="1">
      <alignment horizontal="center" vertical="top" wrapText="1"/>
      <protection locked="0"/>
    </xf>
    <xf numFmtId="0" fontId="6" fillId="2" borderId="0" xfId="0" applyFont="1" applyFill="1" applyAlignment="1">
      <alignment horizontal="right" vertical="top"/>
    </xf>
    <xf numFmtId="2" fontId="6" fillId="2" borderId="0" xfId="0" applyNumberFormat="1" applyFont="1" applyFill="1" applyAlignment="1">
      <alignment horizontal="center"/>
    </xf>
    <xf numFmtId="49" fontId="6" fillId="2" borderId="0" xfId="0" applyNumberFormat="1" applyFont="1" applyFill="1" applyAlignment="1">
      <alignment horizontal="center"/>
    </xf>
    <xf numFmtId="0" fontId="7" fillId="6" borderId="13" xfId="0" applyFont="1" applyFill="1" applyBorder="1" applyAlignment="1">
      <alignment horizontal="center" vertical="center"/>
    </xf>
    <xf numFmtId="49" fontId="6" fillId="2" borderId="0" xfId="0" applyNumberFormat="1" applyFont="1" applyFill="1" applyAlignment="1">
      <alignment horizontal="left"/>
    </xf>
    <xf numFmtId="2" fontId="6" fillId="2" borderId="0" xfId="0" applyNumberFormat="1" applyFont="1" applyFill="1" applyAlignment="1">
      <alignment horizontal="left"/>
    </xf>
    <xf numFmtId="0" fontId="7" fillId="6" borderId="13" xfId="0" applyFont="1" applyFill="1" applyBorder="1" applyAlignment="1">
      <alignment horizontal="center" vertical="center" wrapText="1"/>
    </xf>
    <xf numFmtId="0" fontId="0" fillId="3" borderId="1" xfId="0" applyFill="1" applyBorder="1" applyAlignment="1" applyProtection="1">
      <alignment horizontal="center" vertical="top"/>
      <protection locked="0"/>
    </xf>
    <xf numFmtId="49" fontId="0" fillId="3" borderId="1" xfId="0" applyNumberFormat="1" applyFill="1" applyBorder="1" applyAlignment="1" applyProtection="1">
      <alignment horizontal="left" vertical="top" wrapText="1"/>
      <protection locked="0"/>
    </xf>
    <xf numFmtId="49" fontId="0" fillId="3" borderId="1" xfId="0" applyNumberFormat="1" applyFill="1" applyBorder="1" applyAlignment="1" applyProtection="1">
      <alignment horizontal="center" vertical="top" wrapText="1"/>
      <protection locked="0"/>
    </xf>
    <xf numFmtId="1" fontId="0" fillId="3" borderId="1" xfId="0" applyNumberFormat="1" applyFill="1" applyBorder="1" applyAlignment="1" applyProtection="1">
      <alignment horizontal="center" vertical="top"/>
      <protection locked="0"/>
    </xf>
    <xf numFmtId="0" fontId="6" fillId="6" borderId="1" xfId="0" applyFont="1" applyFill="1" applyBorder="1" applyAlignment="1">
      <alignment horizontal="center" vertical="center" wrapText="1"/>
    </xf>
    <xf numFmtId="49" fontId="0" fillId="2" borderId="0" xfId="0" applyNumberFormat="1" applyFill="1"/>
    <xf numFmtId="49" fontId="6" fillId="2" borderId="0" xfId="0" applyNumberFormat="1" applyFont="1" applyFill="1"/>
    <xf numFmtId="49" fontId="0" fillId="2" borderId="0" xfId="0" applyNumberFormat="1" applyFill="1" applyAlignment="1">
      <alignment horizontal="center"/>
    </xf>
    <xf numFmtId="49" fontId="7" fillId="6" borderId="11" xfId="0" applyNumberFormat="1" applyFont="1" applyFill="1" applyBorder="1" applyAlignment="1">
      <alignment horizontal="center"/>
    </xf>
    <xf numFmtId="49" fontId="7" fillId="6" borderId="13" xfId="0" applyNumberFormat="1" applyFont="1" applyFill="1" applyBorder="1" applyAlignment="1">
      <alignment horizontal="center"/>
    </xf>
    <xf numFmtId="0" fontId="15" fillId="2" borderId="0" xfId="0" applyFont="1" applyFill="1" applyAlignment="1">
      <alignment vertical="center"/>
    </xf>
    <xf numFmtId="2" fontId="6" fillId="3" borderId="1" xfId="0" applyNumberFormat="1" applyFont="1" applyFill="1" applyBorder="1" applyAlignment="1" applyProtection="1">
      <alignment vertical="center"/>
      <protection locked="0"/>
    </xf>
    <xf numFmtId="0" fontId="0" fillId="4" borderId="1" xfId="0" applyFill="1" applyBorder="1" applyAlignment="1" applyProtection="1">
      <alignment horizontal="center" vertical="center"/>
      <protection locked="0"/>
    </xf>
    <xf numFmtId="0" fontId="0" fillId="2" borderId="0" xfId="0" applyFill="1" applyAlignment="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6" fillId="2" borderId="9" xfId="0" applyFont="1" applyFill="1" applyBorder="1" applyAlignment="1">
      <alignment vertical="top" wrapText="1"/>
    </xf>
    <xf numFmtId="0" fontId="0" fillId="2" borderId="0" xfId="0" applyFill="1" applyAlignment="1">
      <alignment wrapText="1"/>
    </xf>
    <xf numFmtId="1" fontId="0" fillId="3" borderId="1" xfId="0" applyNumberFormat="1" applyFill="1" applyBorder="1" applyAlignment="1" applyProtection="1">
      <alignment horizontal="center" vertical="top" wrapText="1"/>
      <protection locked="0"/>
    </xf>
    <xf numFmtId="1" fontId="0" fillId="3" borderId="1" xfId="0" quotePrefix="1" applyNumberFormat="1"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49" fontId="6" fillId="2" borderId="0" xfId="0" applyNumberFormat="1" applyFont="1" applyFill="1" applyAlignment="1">
      <alignment horizontal="center" vertical="top" wrapText="1"/>
    </xf>
    <xf numFmtId="0" fontId="0" fillId="2" borderId="0" xfId="0" applyFill="1" applyAlignment="1">
      <alignment vertical="top"/>
    </xf>
    <xf numFmtId="2" fontId="0" fillId="3" borderId="1" xfId="0" applyNumberFormat="1" applyFill="1" applyBorder="1" applyAlignment="1" applyProtection="1">
      <alignment horizontal="center" vertical="top" wrapText="1"/>
      <protection locked="0"/>
    </xf>
    <xf numFmtId="2" fontId="0" fillId="3" borderId="1" xfId="0" applyNumberFormat="1" applyFill="1" applyBorder="1" applyAlignment="1" applyProtection="1">
      <alignment horizontal="left" vertical="top" wrapText="1"/>
      <protection locked="0"/>
    </xf>
    <xf numFmtId="0" fontId="6" fillId="3" borderId="7" xfId="0" applyFont="1" applyFill="1" applyBorder="1" applyAlignment="1">
      <alignment vertical="center"/>
    </xf>
    <xf numFmtId="0" fontId="6" fillId="3" borderId="15" xfId="0" applyFont="1" applyFill="1" applyBorder="1" applyAlignment="1">
      <alignment vertical="center"/>
    </xf>
    <xf numFmtId="0" fontId="6" fillId="3" borderId="10" xfId="0" applyFont="1" applyFill="1" applyBorder="1" applyAlignment="1">
      <alignment vertical="center"/>
    </xf>
    <xf numFmtId="0" fontId="13" fillId="2" borderId="0" xfId="0" applyFont="1" applyFill="1"/>
    <xf numFmtId="0" fontId="6" fillId="6" borderId="4" xfId="0" applyFont="1" applyFill="1" applyBorder="1" applyAlignment="1">
      <alignment vertical="center"/>
    </xf>
    <xf numFmtId="0" fontId="6" fillId="3" borderId="5" xfId="0" applyFont="1" applyFill="1" applyBorder="1" applyAlignment="1">
      <alignment horizontal="left" vertical="center"/>
    </xf>
    <xf numFmtId="0" fontId="6" fillId="3" borderId="14" xfId="0" applyFont="1" applyFill="1" applyBorder="1" applyAlignment="1">
      <alignment horizontal="left" vertical="center"/>
    </xf>
    <xf numFmtId="0" fontId="6" fillId="3" borderId="8" xfId="0" applyFont="1" applyFill="1" applyBorder="1" applyAlignment="1">
      <alignment horizontal="left" vertical="center"/>
    </xf>
    <xf numFmtId="2" fontId="0" fillId="3" borderId="1" xfId="0" applyNumberFormat="1" applyFill="1" applyBorder="1" applyAlignment="1" applyProtection="1">
      <alignment vertical="center"/>
      <protection locked="0"/>
    </xf>
    <xf numFmtId="0" fontId="16" fillId="7" borderId="1" xfId="0" applyFont="1" applyFill="1" applyBorder="1" applyAlignment="1" applyProtection="1">
      <alignment horizontal="left" vertical="top" wrapText="1"/>
      <protection locked="0"/>
    </xf>
    <xf numFmtId="49" fontId="16" fillId="7" borderId="4" xfId="0" applyNumberFormat="1"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2" fontId="0" fillId="4" borderId="1" xfId="452" applyNumberFormat="1" applyFont="1" applyFill="1" applyBorder="1" applyAlignment="1" applyProtection="1">
      <alignment horizontal="center" vertical="center"/>
      <protection locked="0"/>
    </xf>
    <xf numFmtId="0" fontId="0" fillId="4" borderId="1" xfId="0" quotePrefix="1" applyFill="1" applyBorder="1" applyAlignment="1" applyProtection="1">
      <alignment horizontal="left" vertical="top" wrapText="1"/>
      <protection locked="0"/>
    </xf>
    <xf numFmtId="1" fontId="0" fillId="3" borderId="1" xfId="0" applyNumberFormat="1" applyFill="1" applyBorder="1" applyAlignment="1" applyProtection="1">
      <alignment horizontal="center" vertical="center"/>
      <protection locked="0"/>
    </xf>
    <xf numFmtId="0" fontId="7" fillId="6" borderId="1" xfId="0" applyFont="1" applyFill="1" applyBorder="1" applyAlignment="1">
      <alignment horizontal="right"/>
    </xf>
    <xf numFmtId="0" fontId="17" fillId="6" borderId="1" xfId="0" quotePrefix="1" applyFont="1" applyFill="1" applyBorder="1" applyAlignment="1">
      <alignment horizontal="center" vertical="center"/>
    </xf>
    <xf numFmtId="0" fontId="17" fillId="6" borderId="1" xfId="0" quotePrefix="1" applyFont="1" applyFill="1" applyBorder="1" applyAlignment="1">
      <alignment horizontal="center" vertical="center" wrapText="1"/>
    </xf>
    <xf numFmtId="0" fontId="10" fillId="2" borderId="0" xfId="0" applyFont="1" applyFill="1" applyAlignment="1">
      <alignment horizontal="center" vertical="center"/>
    </xf>
    <xf numFmtId="0" fontId="6" fillId="2" borderId="9" xfId="0" applyFont="1" applyFill="1" applyBorder="1" applyAlignment="1">
      <alignment horizontal="left" vertical="top" wrapText="1"/>
    </xf>
    <xf numFmtId="1" fontId="0" fillId="3" borderId="13" xfId="0" applyNumberFormat="1" applyFill="1" applyBorder="1" applyAlignment="1" applyProtection="1">
      <alignment horizontal="center" vertical="top"/>
      <protection locked="0"/>
    </xf>
    <xf numFmtId="49" fontId="0" fillId="3" borderId="13" xfId="0" applyNumberFormat="1" applyFill="1" applyBorder="1" applyAlignment="1" applyProtection="1">
      <alignment horizontal="left" vertical="top" wrapText="1"/>
      <protection locked="0"/>
    </xf>
    <xf numFmtId="0" fontId="18" fillId="0" borderId="21" xfId="0" applyFont="1" applyBorder="1" applyAlignment="1">
      <alignment horizontal="left" vertical="center" wrapText="1"/>
    </xf>
    <xf numFmtId="0" fontId="18" fillId="0" borderId="21" xfId="0" applyFont="1" applyBorder="1" applyAlignment="1">
      <alignment horizontal="center" vertical="center" wrapText="1"/>
    </xf>
    <xf numFmtId="0" fontId="18" fillId="0" borderId="32" xfId="0" applyFont="1" applyBorder="1" applyAlignment="1">
      <alignment horizontal="center" vertical="center" wrapText="1"/>
    </xf>
    <xf numFmtId="0" fontId="19" fillId="0" borderId="17" xfId="0" applyFont="1" applyBorder="1" applyAlignment="1">
      <alignment horizontal="left" vertical="center" wrapText="1"/>
    </xf>
    <xf numFmtId="0" fontId="18" fillId="0" borderId="25" xfId="0" applyFont="1" applyBorder="1" applyAlignment="1">
      <alignment horizontal="left" vertical="center" wrapText="1"/>
    </xf>
    <xf numFmtId="0" fontId="7" fillId="6" borderId="33" xfId="0" applyFont="1" applyFill="1" applyBorder="1" applyAlignment="1">
      <alignment horizontal="center"/>
    </xf>
    <xf numFmtId="0" fontId="7" fillId="6" borderId="34" xfId="0" applyFont="1" applyFill="1" applyBorder="1" applyAlignment="1">
      <alignment horizontal="center" vertical="center"/>
    </xf>
    <xf numFmtId="0" fontId="7" fillId="6" borderId="40" xfId="0" applyFont="1" applyFill="1" applyBorder="1" applyAlignment="1">
      <alignment horizontal="center"/>
    </xf>
    <xf numFmtId="0" fontId="7" fillId="6" borderId="35" xfId="0" applyFont="1" applyFill="1" applyBorder="1" applyAlignment="1">
      <alignment horizontal="left" vertical="center"/>
    </xf>
    <xf numFmtId="0" fontId="0" fillId="2" borderId="1" xfId="0"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6" fillId="0" borderId="0" xfId="0" quotePrefix="1" applyFont="1" applyAlignment="1">
      <alignment vertical="top"/>
    </xf>
    <xf numFmtId="0" fontId="16" fillId="7" borderId="4" xfId="0" applyFont="1" applyFill="1" applyBorder="1" applyAlignment="1" applyProtection="1">
      <alignment horizontal="center" vertical="top" wrapText="1"/>
      <protection locked="0"/>
    </xf>
    <xf numFmtId="1" fontId="0" fillId="5" borderId="0" xfId="0" applyNumberFormat="1" applyFill="1"/>
    <xf numFmtId="0" fontId="2" fillId="6" borderId="1" xfId="0" quotePrefix="1" applyFont="1" applyFill="1" applyBorder="1" applyAlignment="1">
      <alignment horizontal="center" vertical="top" wrapText="1"/>
    </xf>
    <xf numFmtId="0" fontId="2" fillId="6" borderId="13" xfId="0" quotePrefix="1" applyFont="1" applyFill="1" applyBorder="1" applyAlignment="1">
      <alignment horizontal="center" vertical="top" wrapText="1"/>
    </xf>
    <xf numFmtId="0" fontId="7" fillId="6"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xf>
    <xf numFmtId="0" fontId="6" fillId="0" borderId="0" xfId="0" quotePrefix="1" applyFont="1"/>
    <xf numFmtId="1" fontId="7" fillId="2" borderId="1"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left" vertical="center" wrapText="1"/>
      <protection locked="0"/>
    </xf>
    <xf numFmtId="0" fontId="7" fillId="9" borderId="1" xfId="0" applyFont="1" applyFill="1" applyBorder="1" applyAlignment="1" applyProtection="1">
      <alignment horizontal="center" vertical="center" wrapText="1"/>
      <protection locked="0"/>
    </xf>
    <xf numFmtId="0" fontId="7" fillId="9" borderId="1" xfId="0" applyFont="1" applyFill="1" applyBorder="1" applyAlignment="1">
      <alignment horizontal="center" vertical="center"/>
    </xf>
    <xf numFmtId="0" fontId="10" fillId="2" borderId="0" xfId="0" applyFont="1" applyFill="1" applyAlignment="1">
      <alignment vertical="center" wrapText="1"/>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3" borderId="9" xfId="0" applyFont="1" applyFill="1" applyBorder="1" applyAlignment="1">
      <alignment horizontal="left"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xf>
    <xf numFmtId="0" fontId="7" fillId="8" borderId="27" xfId="0" applyFont="1" applyFill="1" applyBorder="1" applyAlignment="1">
      <alignment horizontal="center" vertical="center" wrapText="1"/>
    </xf>
    <xf numFmtId="0" fontId="7" fillId="10" borderId="34" xfId="0" applyFont="1" applyFill="1" applyBorder="1" applyAlignment="1">
      <alignment horizontal="right" vertical="center"/>
    </xf>
    <xf numFmtId="0" fontId="6" fillId="4" borderId="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3" borderId="25" xfId="0" applyFont="1" applyFill="1" applyBorder="1" applyAlignment="1">
      <alignment horizontal="left" vertical="top" wrapText="1"/>
    </xf>
    <xf numFmtId="0" fontId="6" fillId="3" borderId="1" xfId="0" applyFont="1" applyFill="1" applyBorder="1"/>
    <xf numFmtId="0" fontId="20" fillId="2" borderId="0" xfId="0" applyFont="1" applyFill="1" applyAlignment="1">
      <alignment horizontal="left" vertical="top"/>
    </xf>
    <xf numFmtId="0" fontId="20" fillId="2" borderId="9" xfId="0" applyFont="1" applyFill="1" applyBorder="1" applyAlignment="1">
      <alignment horizontal="left" vertical="top"/>
    </xf>
    <xf numFmtId="49" fontId="7" fillId="6" borderId="13" xfId="0" quotePrefix="1" applyNumberFormat="1"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6" borderId="1" xfId="0" applyFont="1" applyFill="1" applyBorder="1" applyAlignment="1">
      <alignment horizontal="center" vertical="top"/>
    </xf>
    <xf numFmtId="0" fontId="6" fillId="4" borderId="1" xfId="0" applyFont="1" applyFill="1" applyBorder="1" applyAlignment="1">
      <alignment horizontal="center" vertical="center"/>
    </xf>
    <xf numFmtId="0" fontId="6" fillId="6" borderId="5" xfId="0" applyFont="1" applyFill="1" applyBorder="1"/>
    <xf numFmtId="0" fontId="6" fillId="6" borderId="6" xfId="0" applyFont="1" applyFill="1" applyBorder="1"/>
    <xf numFmtId="0" fontId="6" fillId="6" borderId="7" xfId="0" applyFont="1" applyFill="1" applyBorder="1"/>
    <xf numFmtId="0" fontId="6" fillId="6" borderId="8" xfId="0" applyFont="1" applyFill="1" applyBorder="1"/>
    <xf numFmtId="0" fontId="6" fillId="6" borderId="9" xfId="0" applyFont="1" applyFill="1" applyBorder="1"/>
    <xf numFmtId="0" fontId="6" fillId="6" borderId="10" xfId="0" applyFont="1" applyFill="1" applyBorder="1"/>
    <xf numFmtId="0" fontId="0" fillId="10" borderId="1" xfId="0" applyFill="1" applyBorder="1" applyAlignment="1" applyProtection="1">
      <alignment horizontal="center" vertical="top" wrapText="1"/>
      <protection locked="0"/>
    </xf>
    <xf numFmtId="49" fontId="0" fillId="10" borderId="1" xfId="0" applyNumberFormat="1" applyFill="1" applyBorder="1" applyAlignment="1" applyProtection="1">
      <alignment horizontal="center" vertical="center" wrapText="1"/>
      <protection locked="0"/>
    </xf>
    <xf numFmtId="0" fontId="7" fillId="6" borderId="13" xfId="0" quotePrefix="1" applyFont="1" applyFill="1" applyBorder="1" applyAlignment="1">
      <alignment horizontal="center" vertical="center" wrapText="1"/>
    </xf>
    <xf numFmtId="0" fontId="18" fillId="3" borderId="45" xfId="0" applyFont="1" applyFill="1" applyBorder="1" applyAlignment="1">
      <alignment horizontal="left" vertical="center" wrapText="1"/>
    </xf>
    <xf numFmtId="0" fontId="18" fillId="3" borderId="46" xfId="0" applyFont="1" applyFill="1" applyBorder="1" applyAlignment="1">
      <alignment horizontal="left" vertical="center" wrapText="1"/>
    </xf>
    <xf numFmtId="49" fontId="7" fillId="6" borderId="47" xfId="0" applyNumberFormat="1" applyFont="1" applyFill="1" applyBorder="1" applyAlignment="1">
      <alignment horizontal="center" vertical="center" wrapText="1"/>
    </xf>
    <xf numFmtId="49" fontId="7" fillId="6" borderId="48" xfId="0" applyNumberFormat="1" applyFont="1" applyFill="1" applyBorder="1" applyAlignment="1">
      <alignment horizontal="center" vertical="center" wrapText="1"/>
    </xf>
    <xf numFmtId="49" fontId="7" fillId="6" borderId="49" xfId="0" applyNumberFormat="1" applyFont="1" applyFill="1" applyBorder="1" applyAlignment="1">
      <alignment horizontal="center" vertical="center"/>
    </xf>
    <xf numFmtId="49" fontId="7" fillId="6" borderId="41" xfId="0" applyNumberFormat="1" applyFont="1" applyFill="1" applyBorder="1" applyAlignment="1">
      <alignment horizontal="center" vertical="center"/>
    </xf>
    <xf numFmtId="0" fontId="7" fillId="6" borderId="41" xfId="0" applyFont="1" applyFill="1" applyBorder="1" applyAlignment="1">
      <alignment horizontal="center" vertical="center" wrapText="1"/>
    </xf>
    <xf numFmtId="0" fontId="7" fillId="6" borderId="41" xfId="0" quotePrefix="1" applyFont="1" applyFill="1" applyBorder="1" applyAlignment="1">
      <alignment horizontal="center" vertical="center" wrapText="1"/>
    </xf>
    <xf numFmtId="0" fontId="7" fillId="6" borderId="50" xfId="0" quotePrefix="1" applyFont="1" applyFill="1" applyBorder="1" applyAlignment="1">
      <alignment horizontal="center" vertical="center" wrapText="1"/>
    </xf>
    <xf numFmtId="49" fontId="7" fillId="6" borderId="36" xfId="0" applyNumberFormat="1" applyFont="1" applyFill="1" applyBorder="1" applyAlignment="1">
      <alignment horizontal="center" vertical="center"/>
    </xf>
    <xf numFmtId="49" fontId="7" fillId="6" borderId="37" xfId="0" applyNumberFormat="1" applyFont="1" applyFill="1" applyBorder="1" applyAlignment="1">
      <alignment horizontal="center" vertical="center" wrapText="1"/>
    </xf>
    <xf numFmtId="49" fontId="7" fillId="6" borderId="38" xfId="0" applyNumberFormat="1" applyFont="1" applyFill="1" applyBorder="1" applyAlignment="1">
      <alignment horizontal="center" vertical="center" wrapText="1"/>
    </xf>
    <xf numFmtId="49" fontId="7" fillId="6" borderId="41" xfId="0" applyNumberFormat="1" applyFont="1" applyFill="1" applyBorder="1" applyAlignment="1">
      <alignment horizontal="center" vertical="center" wrapText="1"/>
    </xf>
    <xf numFmtId="49" fontId="7" fillId="6" borderId="50" xfId="0" applyNumberFormat="1" applyFont="1" applyFill="1" applyBorder="1" applyAlignment="1">
      <alignment horizontal="center" vertical="center" wrapText="1"/>
    </xf>
    <xf numFmtId="1" fontId="6" fillId="10" borderId="1" xfId="0" applyNumberFormat="1" applyFont="1" applyFill="1" applyBorder="1" applyAlignment="1" applyProtection="1">
      <alignment horizontal="center" vertical="top"/>
      <protection locked="0"/>
    </xf>
    <xf numFmtId="0" fontId="6" fillId="2" borderId="9" xfId="0" applyFont="1" applyFill="1" applyBorder="1" applyAlignment="1">
      <alignment vertical="top"/>
    </xf>
    <xf numFmtId="49" fontId="7" fillId="6" borderId="1" xfId="0" quotePrefix="1" applyNumberFormat="1"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7" fillId="0" borderId="22" xfId="0" quotePrefix="1" applyFont="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 xfId="0" applyFont="1" applyFill="1" applyBorder="1" applyAlignment="1">
      <alignment horizontal="center"/>
    </xf>
    <xf numFmtId="0" fontId="7" fillId="10" borderId="1" xfId="0" applyFont="1" applyFill="1" applyBorder="1" applyAlignment="1">
      <alignment horizontal="right" vertical="center"/>
    </xf>
    <xf numFmtId="1" fontId="0" fillId="5" borderId="0" xfId="0" applyNumberFormat="1" applyFill="1" applyAlignment="1">
      <alignment vertical="center"/>
    </xf>
    <xf numFmtId="0" fontId="0" fillId="11" borderId="0" xfId="0" applyFill="1" applyAlignment="1">
      <alignment vertical="center"/>
    </xf>
    <xf numFmtId="0" fontId="7" fillId="2" borderId="0" xfId="0" applyFont="1" applyFill="1"/>
    <xf numFmtId="0" fontId="2" fillId="6" borderId="1" xfId="0" applyFont="1" applyFill="1" applyBorder="1" applyAlignment="1">
      <alignment vertical="center"/>
    </xf>
    <xf numFmtId="0" fontId="2" fillId="6" borderId="0" xfId="0" applyFont="1" applyFill="1"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1" fontId="0" fillId="11" borderId="1" xfId="0" applyNumberFormat="1" applyFill="1" applyBorder="1" applyAlignment="1" applyProtection="1">
      <alignment horizontal="center" vertical="center"/>
      <protection locked="0"/>
    </xf>
    <xf numFmtId="0" fontId="0" fillId="11" borderId="1" xfId="0" applyFill="1" applyBorder="1" applyAlignment="1">
      <alignment horizontal="center" vertical="center"/>
    </xf>
    <xf numFmtId="0" fontId="18" fillId="0" borderId="25" xfId="0" applyFont="1" applyBorder="1" applyAlignment="1">
      <alignment horizontal="center" vertical="center" wrapText="1"/>
    </xf>
    <xf numFmtId="2" fontId="0" fillId="3" borderId="1" xfId="0" applyNumberFormat="1" applyFill="1" applyBorder="1" applyAlignment="1" applyProtection="1">
      <alignment horizontal="center" vertical="center"/>
      <protection locked="0"/>
    </xf>
    <xf numFmtId="2" fontId="0" fillId="11" borderId="1" xfId="0" applyNumberFormat="1" applyFill="1" applyBorder="1" applyAlignment="1">
      <alignment horizontal="center" vertical="center"/>
    </xf>
    <xf numFmtId="1" fontId="0" fillId="11" borderId="1" xfId="0" applyNumberFormat="1" applyFill="1" applyBorder="1" applyAlignment="1">
      <alignment vertical="center"/>
    </xf>
    <xf numFmtId="0" fontId="0" fillId="2" borderId="1" xfId="0" applyFill="1" applyBorder="1"/>
    <xf numFmtId="2" fontId="0" fillId="11" borderId="1" xfId="452" applyNumberFormat="1" applyFont="1" applyFill="1" applyBorder="1" applyAlignment="1" applyProtection="1">
      <alignment horizontal="center" vertical="center"/>
      <protection locked="0"/>
    </xf>
    <xf numFmtId="49" fontId="0" fillId="11" borderId="1" xfId="0" applyNumberFormat="1" applyFill="1" applyBorder="1" applyAlignment="1" applyProtection="1">
      <alignment horizontal="center" vertical="center" wrapText="1"/>
      <protection locked="0"/>
    </xf>
    <xf numFmtId="0" fontId="0" fillId="11" borderId="1" xfId="0" applyFill="1" applyBorder="1" applyAlignment="1" applyProtection="1">
      <alignment horizontal="left" vertical="center"/>
      <protection locked="0"/>
    </xf>
    <xf numFmtId="0" fontId="0" fillId="6" borderId="1" xfId="0" applyFill="1" applyBorder="1" applyAlignment="1" applyProtection="1">
      <alignment vertical="center" wrapText="1"/>
      <protection locked="0"/>
    </xf>
    <xf numFmtId="0" fontId="0" fillId="3" borderId="1" xfId="0" applyFill="1" applyBorder="1" applyAlignment="1" applyProtection="1">
      <alignment horizontal="right" vertical="center" wrapText="1"/>
      <protection locked="0"/>
    </xf>
    <xf numFmtId="0" fontId="0" fillId="6" borderId="1" xfId="0" applyFill="1" applyBorder="1" applyAlignment="1" applyProtection="1">
      <alignment horizontal="right" vertical="center" wrapText="1"/>
      <protection locked="0"/>
    </xf>
    <xf numFmtId="0" fontId="18" fillId="6" borderId="21" xfId="0" applyFont="1" applyFill="1" applyBorder="1" applyAlignment="1">
      <alignment vertical="center" wrapText="1"/>
    </xf>
    <xf numFmtId="0" fontId="23" fillId="11" borderId="25" xfId="0" applyFont="1" applyFill="1" applyBorder="1" applyAlignment="1">
      <alignment horizontal="right" vertical="center" wrapText="1"/>
    </xf>
    <xf numFmtId="0" fontId="0" fillId="3" borderId="4" xfId="0" applyFill="1" applyBorder="1" applyAlignment="1" applyProtection="1">
      <alignment horizontal="center" vertical="top"/>
      <protection locked="0"/>
    </xf>
    <xf numFmtId="0" fontId="7" fillId="6" borderId="4" xfId="0" applyFont="1" applyFill="1" applyBorder="1" applyAlignment="1">
      <alignment horizontal="center" vertical="center" wrapText="1"/>
    </xf>
    <xf numFmtId="0" fontId="0" fillId="11" borderId="4" xfId="0" applyFill="1" applyBorder="1" applyAlignment="1">
      <alignment horizontal="center" vertical="center"/>
    </xf>
    <xf numFmtId="0" fontId="7" fillId="6" borderId="2" xfId="0" applyFont="1" applyFill="1" applyBorder="1" applyAlignment="1">
      <alignment horizontal="center" vertical="center" wrapText="1"/>
    </xf>
    <xf numFmtId="49" fontId="0" fillId="3" borderId="2" xfId="0" applyNumberFormat="1" applyFill="1" applyBorder="1" applyAlignment="1" applyProtection="1">
      <alignment horizontal="center" vertical="center"/>
      <protection locked="0"/>
    </xf>
    <xf numFmtId="49" fontId="0" fillId="3" borderId="2" xfId="0" quotePrefix="1" applyNumberFormat="1" applyFill="1" applyBorder="1" applyAlignment="1" applyProtection="1">
      <alignment horizontal="center" vertical="center"/>
      <protection locked="0"/>
    </xf>
    <xf numFmtId="49" fontId="0" fillId="3" borderId="51" xfId="0" applyNumberFormat="1" applyFill="1" applyBorder="1" applyAlignment="1" applyProtection="1">
      <alignment horizontal="center" vertical="center"/>
      <protection locked="0"/>
    </xf>
    <xf numFmtId="0" fontId="0" fillId="11" borderId="8" xfId="0" applyFill="1" applyBorder="1" applyAlignment="1">
      <alignment horizontal="center" vertical="center"/>
    </xf>
    <xf numFmtId="1" fontId="6" fillId="11" borderId="1" xfId="0" applyNumberFormat="1" applyFont="1" applyFill="1" applyBorder="1" applyAlignment="1" applyProtection="1">
      <alignment horizontal="center" vertical="top"/>
      <protection locked="0"/>
    </xf>
    <xf numFmtId="0" fontId="7" fillId="6" borderId="22" xfId="0" quotePrefix="1" applyFont="1" applyFill="1" applyBorder="1" applyAlignment="1">
      <alignment horizontal="center" vertical="center" wrapText="1"/>
    </xf>
    <xf numFmtId="0" fontId="7" fillId="6" borderId="1" xfId="0" quotePrefix="1" applyFont="1" applyFill="1" applyBorder="1" applyAlignment="1">
      <alignment horizontal="center"/>
    </xf>
    <xf numFmtId="0" fontId="7" fillId="6" borderId="1" xfId="0" quotePrefix="1" applyFont="1" applyFill="1" applyBorder="1" applyAlignment="1">
      <alignment horizontal="center" vertical="center" wrapText="1"/>
    </xf>
    <xf numFmtId="0" fontId="0" fillId="11" borderId="1" xfId="0" applyFill="1" applyBorder="1" applyAlignment="1">
      <alignment vertical="center"/>
    </xf>
    <xf numFmtId="0" fontId="0" fillId="11" borderId="1" xfId="0" applyFill="1" applyBorder="1" applyAlignment="1" applyProtection="1">
      <alignment vertical="center" wrapText="1"/>
      <protection locked="0"/>
    </xf>
    <xf numFmtId="1" fontId="16" fillId="7" borderId="1" xfId="0" applyNumberFormat="1" applyFont="1" applyFill="1" applyBorder="1" applyAlignment="1" applyProtection="1">
      <alignment horizontal="left" vertical="top" wrapText="1"/>
      <protection locked="0"/>
    </xf>
    <xf numFmtId="1" fontId="16" fillId="7" borderId="4" xfId="0" applyNumberFormat="1" applyFont="1" applyFill="1" applyBorder="1" applyAlignment="1" applyProtection="1">
      <alignment horizontal="left" vertical="top" wrapText="1"/>
      <protection locked="0"/>
    </xf>
    <xf numFmtId="1" fontId="0" fillId="3" borderId="1" xfId="0" applyNumberFormat="1" applyFill="1" applyBorder="1" applyAlignment="1" applyProtection="1">
      <alignment horizontal="left" vertical="top" wrapText="1"/>
      <protection locked="0"/>
    </xf>
    <xf numFmtId="1" fontId="16" fillId="7" borderId="4" xfId="0" applyNumberFormat="1" applyFont="1" applyFill="1" applyBorder="1" applyAlignment="1" applyProtection="1">
      <alignment horizontal="center" vertical="top" wrapText="1"/>
      <protection locked="0"/>
    </xf>
    <xf numFmtId="0" fontId="30" fillId="3" borderId="1" xfId="0" applyFont="1" applyFill="1" applyBorder="1" applyAlignment="1">
      <alignment horizontal="left" vertical="top" wrapText="1"/>
    </xf>
    <xf numFmtId="0" fontId="28" fillId="3" borderId="2" xfId="0" applyFont="1" applyFill="1" applyBorder="1" applyAlignment="1" applyProtection="1">
      <alignment horizontal="left" vertical="top" wrapText="1"/>
      <protection locked="0"/>
    </xf>
    <xf numFmtId="0" fontId="30" fillId="3" borderId="1" xfId="0" applyFont="1" applyFill="1" applyBorder="1" applyAlignment="1">
      <alignment horizontal="left" vertical="top"/>
    </xf>
    <xf numFmtId="0" fontId="28" fillId="3" borderId="1" xfId="0" applyFont="1" applyFill="1" applyBorder="1" applyAlignment="1">
      <alignment horizontal="left" vertical="top" wrapText="1"/>
    </xf>
    <xf numFmtId="0" fontId="32" fillId="3" borderId="1" xfId="0" applyFont="1" applyFill="1" applyBorder="1" applyAlignment="1">
      <alignment horizontal="left" vertical="top" wrapText="1"/>
    </xf>
    <xf numFmtId="0" fontId="28" fillId="3" borderId="8" xfId="0" applyFont="1" applyFill="1" applyBorder="1" applyAlignment="1" applyProtection="1">
      <alignment horizontal="left" vertical="top" wrapText="1"/>
      <protection locked="0"/>
    </xf>
    <xf numFmtId="0" fontId="28" fillId="3" borderId="13" xfId="0" applyFont="1" applyFill="1" applyBorder="1" applyAlignment="1">
      <alignment horizontal="left" vertical="top" wrapText="1"/>
    </xf>
    <xf numFmtId="0" fontId="30" fillId="3" borderId="11" xfId="0" applyFont="1" applyFill="1" applyBorder="1" applyAlignment="1">
      <alignment horizontal="left" vertical="top" wrapText="1"/>
    </xf>
    <xf numFmtId="0" fontId="30" fillId="3" borderId="13" xfId="0" applyFont="1" applyFill="1" applyBorder="1" applyAlignment="1">
      <alignment horizontal="left" vertical="top" wrapText="1"/>
    </xf>
    <xf numFmtId="0" fontId="31" fillId="3" borderId="13" xfId="0" applyFont="1" applyFill="1" applyBorder="1" applyAlignment="1">
      <alignment horizontal="left" vertical="top" wrapText="1"/>
    </xf>
    <xf numFmtId="0" fontId="31" fillId="3" borderId="1" xfId="0" applyFont="1" applyFill="1" applyBorder="1" applyAlignment="1">
      <alignment horizontal="left" vertical="top" wrapText="1"/>
    </xf>
    <xf numFmtId="0" fontId="28" fillId="3" borderId="11" xfId="0" applyFont="1" applyFill="1" applyBorder="1" applyAlignment="1" applyProtection="1">
      <alignment horizontal="left" vertical="top" wrapText="1"/>
      <protection locked="0"/>
    </xf>
    <xf numFmtId="0" fontId="28" fillId="3" borderId="11" xfId="0" applyFont="1" applyFill="1" applyBorder="1" applyAlignment="1">
      <alignment horizontal="left" vertical="top" wrapText="1"/>
    </xf>
    <xf numFmtId="0" fontId="28" fillId="3" borderId="11" xfId="0" applyFont="1" applyFill="1" applyBorder="1" applyAlignment="1">
      <alignment horizontal="left" vertical="top"/>
    </xf>
    <xf numFmtId="0" fontId="34" fillId="3" borderId="1" xfId="0" applyFont="1" applyFill="1" applyBorder="1" applyAlignment="1">
      <alignment horizontal="center" vertical="center" wrapText="1"/>
    </xf>
    <xf numFmtId="0" fontId="35" fillId="3" borderId="1" xfId="0" applyFont="1" applyFill="1" applyBorder="1" applyAlignment="1">
      <alignment vertical="center" wrapText="1"/>
    </xf>
    <xf numFmtId="0" fontId="34" fillId="3" borderId="1" xfId="0" applyFont="1" applyFill="1" applyBorder="1" applyAlignment="1">
      <alignment horizontal="justify" vertical="center" wrapText="1"/>
    </xf>
    <xf numFmtId="0" fontId="35" fillId="3" borderId="1" xfId="0" applyFont="1" applyFill="1" applyBorder="1" applyAlignment="1">
      <alignment vertical="center"/>
    </xf>
    <xf numFmtId="1" fontId="34" fillId="3" borderId="1" xfId="0" applyNumberFormat="1" applyFont="1" applyFill="1" applyBorder="1" applyAlignment="1" applyProtection="1">
      <alignment horizontal="center" vertical="center"/>
      <protection locked="0"/>
    </xf>
    <xf numFmtId="1" fontId="6" fillId="3" borderId="1" xfId="0" applyNumberFormat="1" applyFont="1" applyFill="1" applyBorder="1" applyAlignment="1" applyProtection="1">
      <alignment horizontal="center" vertical="center"/>
      <protection locked="0"/>
    </xf>
    <xf numFmtId="0" fontId="6" fillId="3" borderId="28" xfId="0" applyFont="1" applyFill="1" applyBorder="1" applyAlignment="1">
      <alignment horizontal="center" vertical="center" wrapText="1"/>
    </xf>
    <xf numFmtId="0" fontId="6" fillId="3" borderId="26"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29" xfId="0" applyFont="1" applyFill="1" applyBorder="1" applyAlignment="1">
      <alignment horizontal="center" vertical="center" wrapText="1"/>
    </xf>
    <xf numFmtId="0" fontId="6" fillId="3" borderId="28" xfId="0" applyFont="1" applyFill="1" applyBorder="1" applyAlignment="1">
      <alignment horizontal="left" vertical="center" wrapText="1"/>
    </xf>
    <xf numFmtId="0" fontId="36" fillId="3" borderId="26" xfId="0" applyFont="1" applyFill="1" applyBorder="1" applyAlignment="1">
      <alignment horizontal="center" vertical="center" wrapText="1"/>
    </xf>
    <xf numFmtId="0" fontId="36" fillId="3" borderId="2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left" vertical="center" wrapText="1"/>
    </xf>
    <xf numFmtId="0" fontId="36" fillId="3" borderId="25"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22" xfId="0" applyFont="1" applyFill="1" applyBorder="1" applyAlignment="1">
      <alignment horizontal="center" vertical="center" wrapText="1"/>
    </xf>
    <xf numFmtId="165" fontId="0" fillId="3" borderId="1" xfId="0" applyNumberFormat="1" applyFill="1" applyBorder="1" applyAlignment="1" applyProtection="1">
      <alignment horizontal="right" vertical="center" wrapText="1"/>
      <protection locked="0"/>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quotePrefix="1" applyFont="1" applyFill="1" applyBorder="1" applyAlignment="1">
      <alignment horizontal="center" vertical="center"/>
    </xf>
    <xf numFmtId="0" fontId="38" fillId="3" borderId="1" xfId="0" applyFont="1" applyFill="1" applyBorder="1" applyAlignment="1">
      <alignment horizontal="left" vertical="center" wrapText="1"/>
    </xf>
    <xf numFmtId="2" fontId="6" fillId="3" borderId="13" xfId="505" applyNumberFormat="1" applyFont="1" applyFill="1" applyBorder="1" applyAlignment="1" applyProtection="1">
      <alignment vertical="center"/>
      <protection locked="0"/>
    </xf>
    <xf numFmtId="10" fontId="6" fillId="3" borderId="13" xfId="505" applyNumberFormat="1" applyFont="1" applyFill="1" applyBorder="1" applyAlignment="1" applyProtection="1">
      <alignment vertical="center"/>
      <protection locked="0"/>
    </xf>
    <xf numFmtId="0" fontId="37" fillId="3" borderId="22" xfId="0" applyFont="1" applyFill="1" applyBorder="1" applyAlignment="1">
      <alignment horizontal="center" vertical="center" wrapText="1"/>
    </xf>
    <xf numFmtId="2" fontId="37" fillId="3" borderId="22" xfId="0" applyNumberFormat="1" applyFont="1" applyFill="1" applyBorder="1" applyAlignment="1">
      <alignment horizontal="right" vertical="center" wrapText="1"/>
    </xf>
    <xf numFmtId="0" fontId="30" fillId="3" borderId="22" xfId="0" applyFont="1" applyFill="1" applyBorder="1" applyAlignment="1">
      <alignment horizontal="center" vertical="center" wrapText="1"/>
    </xf>
    <xf numFmtId="2" fontId="30" fillId="3" borderId="22" xfId="0" applyNumberFormat="1" applyFont="1" applyFill="1" applyBorder="1" applyAlignment="1">
      <alignment horizontal="right" vertical="center" wrapText="1"/>
    </xf>
    <xf numFmtId="49" fontId="0" fillId="3" borderId="11" xfId="0" applyNumberFormat="1" applyFill="1" applyBorder="1" applyAlignment="1" applyProtection="1">
      <alignment horizontal="center" vertical="top" wrapText="1"/>
      <protection locked="0"/>
    </xf>
    <xf numFmtId="49" fontId="0" fillId="3" borderId="13" xfId="0" applyNumberFormat="1" applyFill="1" applyBorder="1" applyAlignment="1" applyProtection="1">
      <alignment horizontal="center" vertical="top" wrapText="1"/>
      <protection locked="0"/>
    </xf>
    <xf numFmtId="1" fontId="0" fillId="3" borderId="11" xfId="0" applyNumberFormat="1" applyFill="1" applyBorder="1" applyAlignment="1" applyProtection="1">
      <alignment vertical="top" wrapText="1"/>
      <protection locked="0"/>
    </xf>
    <xf numFmtId="1" fontId="0" fillId="3" borderId="12" xfId="0" applyNumberFormat="1" applyFill="1" applyBorder="1" applyAlignment="1" applyProtection="1">
      <alignment vertical="top" wrapText="1"/>
      <protection locked="0"/>
    </xf>
    <xf numFmtId="0" fontId="7" fillId="6" borderId="16" xfId="0" applyFont="1" applyFill="1" applyBorder="1" applyAlignment="1">
      <alignment horizontal="center" vertical="center" wrapText="1"/>
    </xf>
    <xf numFmtId="4" fontId="24" fillId="3" borderId="13" xfId="0" applyNumberFormat="1" applyFont="1" applyFill="1" applyBorder="1" applyAlignment="1">
      <alignment horizontal="right"/>
    </xf>
    <xf numFmtId="4" fontId="39" fillId="3" borderId="1" xfId="0" applyNumberFormat="1" applyFont="1" applyFill="1" applyBorder="1" applyAlignment="1">
      <alignment vertical="center" wrapText="1"/>
    </xf>
    <xf numFmtId="4" fontId="24" fillId="3" borderId="13" xfId="0" applyNumberFormat="1" applyFont="1" applyFill="1" applyBorder="1" applyAlignment="1">
      <alignment horizontal="right" vertical="center"/>
    </xf>
    <xf numFmtId="4" fontId="0" fillId="6" borderId="1" xfId="0" applyNumberFormat="1" applyFill="1" applyBorder="1" applyAlignment="1" applyProtection="1">
      <alignment vertical="center" wrapText="1"/>
      <protection locked="0"/>
    </xf>
    <xf numFmtId="4" fontId="24" fillId="3" borderId="1" xfId="0" applyNumberFormat="1" applyFont="1" applyFill="1" applyBorder="1" applyAlignment="1">
      <alignment horizontal="right" vertical="center" wrapText="1"/>
    </xf>
    <xf numFmtId="4" fontId="39" fillId="3" borderId="1" xfId="0" applyNumberFormat="1" applyFont="1" applyFill="1" applyBorder="1" applyAlignment="1">
      <alignment horizontal="right" vertical="center" wrapText="1"/>
    </xf>
    <xf numFmtId="4" fontId="24" fillId="3" borderId="13" xfId="0" applyNumberFormat="1" applyFont="1" applyFill="1" applyBorder="1" applyAlignment="1">
      <alignment horizontal="right" vertical="center" wrapText="1"/>
    </xf>
    <xf numFmtId="2" fontId="0" fillId="6" borderId="1" xfId="0" applyNumberFormat="1" applyFill="1" applyBorder="1" applyAlignment="1" applyProtection="1">
      <alignment vertical="center" wrapText="1"/>
      <protection locked="0"/>
    </xf>
    <xf numFmtId="2" fontId="0" fillId="4" borderId="1" xfId="0" applyNumberFormat="1" applyFill="1" applyBorder="1" applyAlignment="1">
      <alignment vertical="center"/>
    </xf>
    <xf numFmtId="2" fontId="0" fillId="11" borderId="1" xfId="0" applyNumberFormat="1" applyFill="1" applyBorder="1" applyAlignment="1" applyProtection="1">
      <alignment horizontal="right" vertical="center" wrapText="1"/>
      <protection locked="0"/>
    </xf>
    <xf numFmtId="4" fontId="6" fillId="2" borderId="0" xfId="0" applyNumberFormat="1" applyFont="1" applyFill="1"/>
    <xf numFmtId="0" fontId="18" fillId="3" borderId="1" xfId="0" applyFont="1" applyFill="1" applyBorder="1" applyAlignment="1">
      <alignment horizontal="center" vertical="center" wrapText="1"/>
    </xf>
    <xf numFmtId="2" fontId="18" fillId="11" borderId="16" xfId="0" applyNumberFormat="1" applyFont="1" applyFill="1" applyBorder="1" applyAlignment="1">
      <alignment vertical="center" wrapText="1"/>
    </xf>
    <xf numFmtId="4" fontId="40" fillId="3" borderId="1" xfId="0" applyNumberFormat="1" applyFont="1" applyFill="1" applyBorder="1" applyAlignment="1">
      <alignment horizontal="center" vertical="center" wrapText="1"/>
    </xf>
    <xf numFmtId="2" fontId="0" fillId="2" borderId="0" xfId="0" applyNumberFormat="1" applyFill="1"/>
    <xf numFmtId="2" fontId="6" fillId="2" borderId="0" xfId="0" applyNumberFormat="1" applyFont="1" applyFill="1"/>
    <xf numFmtId="0" fontId="41" fillId="0" borderId="1" xfId="0" applyFont="1" applyBorder="1" applyAlignment="1">
      <alignment horizontal="center" vertical="top" wrapText="1"/>
    </xf>
    <xf numFmtId="0" fontId="41" fillId="0" borderId="1" xfId="0" applyFont="1" applyBorder="1" applyAlignment="1">
      <alignment horizontal="left" vertical="top" wrapText="1"/>
    </xf>
    <xf numFmtId="0" fontId="43" fillId="0" borderId="1" xfId="0" applyFont="1" applyBorder="1" applyAlignment="1">
      <alignment horizontal="left" vertical="top" wrapText="1"/>
    </xf>
    <xf numFmtId="2" fontId="41" fillId="0" borderId="1" xfId="0" applyNumberFormat="1" applyFont="1" applyBorder="1" applyAlignment="1">
      <alignment horizontal="center" vertical="top" wrapText="1"/>
    </xf>
    <xf numFmtId="0" fontId="41" fillId="0" borderId="1" xfId="0" applyFont="1" applyBorder="1" applyAlignment="1">
      <alignment vertical="top" wrapText="1"/>
    </xf>
    <xf numFmtId="0" fontId="41" fillId="0" borderId="1" xfId="0" applyFont="1" applyBorder="1" applyAlignment="1">
      <alignment horizontal="justify" vertical="top" wrapText="1"/>
    </xf>
    <xf numFmtId="0" fontId="45" fillId="0" borderId="1" xfId="0" applyFont="1" applyBorder="1" applyAlignment="1">
      <alignment horizontal="left" vertical="top" wrapText="1"/>
    </xf>
    <xf numFmtId="0" fontId="45" fillId="0" borderId="1" xfId="0" applyFont="1" applyBorder="1" applyAlignment="1">
      <alignment horizontal="justify" vertical="top" wrapText="1"/>
    </xf>
    <xf numFmtId="0" fontId="42" fillId="0" borderId="1" xfId="0" applyFont="1" applyBorder="1" applyAlignment="1">
      <alignment horizontal="justify" vertical="top" wrapText="1"/>
    </xf>
    <xf numFmtId="0" fontId="42" fillId="0" borderId="1" xfId="0" applyFont="1" applyBorder="1" applyAlignment="1">
      <alignment horizontal="left" vertical="top" wrapText="1"/>
    </xf>
    <xf numFmtId="0" fontId="42" fillId="0" borderId="1" xfId="0" applyFont="1" applyBorder="1" applyAlignment="1">
      <alignment horizontal="center" vertical="top" wrapText="1"/>
    </xf>
    <xf numFmtId="2" fontId="23" fillId="11" borderId="1" xfId="0" applyNumberFormat="1" applyFont="1" applyFill="1" applyBorder="1" applyAlignment="1">
      <alignment horizontal="right" vertical="center" wrapText="1"/>
    </xf>
    <xf numFmtId="0" fontId="40" fillId="3" borderId="25" xfId="0" applyFont="1" applyFill="1" applyBorder="1" applyAlignment="1">
      <alignment horizontal="center" vertical="center" wrapText="1"/>
    </xf>
    <xf numFmtId="0" fontId="40" fillId="3" borderId="19" xfId="0" applyFont="1" applyFill="1" applyBorder="1" applyAlignment="1">
      <alignment horizontal="left" vertical="center" wrapText="1"/>
    </xf>
    <xf numFmtId="0" fontId="40" fillId="3" borderId="19"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40" fillId="3" borderId="22" xfId="0" applyFont="1" applyFill="1" applyBorder="1" applyAlignment="1">
      <alignment horizontal="left" vertical="center" wrapText="1"/>
    </xf>
    <xf numFmtId="0" fontId="40" fillId="3" borderId="22" xfId="0" applyFont="1" applyFill="1" applyBorder="1" applyAlignment="1">
      <alignment horizontal="center" vertical="center" wrapText="1"/>
    </xf>
    <xf numFmtId="0" fontId="42" fillId="3" borderId="25" xfId="0" applyFont="1" applyFill="1" applyBorder="1" applyAlignment="1">
      <alignment horizontal="center" vertical="center" wrapText="1"/>
    </xf>
    <xf numFmtId="0" fontId="42" fillId="3" borderId="19"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42" fillId="3" borderId="22"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0" borderId="21" xfId="0" quotePrefix="1" applyFont="1" applyBorder="1" applyAlignment="1">
      <alignment horizontal="center" vertical="center" wrapText="1"/>
    </xf>
    <xf numFmtId="0" fontId="6" fillId="11" borderId="29" xfId="0" applyFont="1" applyFill="1" applyBorder="1" applyAlignment="1">
      <alignment horizontal="left" vertical="center" wrapText="1"/>
    </xf>
    <xf numFmtId="0" fontId="6" fillId="10" borderId="29" xfId="0" applyFont="1" applyFill="1" applyBorder="1" applyAlignment="1">
      <alignment horizontal="left" vertical="center" wrapText="1"/>
    </xf>
    <xf numFmtId="2" fontId="6" fillId="11" borderId="29" xfId="0" applyNumberFormat="1" applyFont="1" applyFill="1" applyBorder="1" applyAlignment="1">
      <alignment horizontal="center" vertical="center" wrapText="1"/>
    </xf>
    <xf numFmtId="0" fontId="6" fillId="0" borderId="0" xfId="0" applyFont="1" applyAlignment="1">
      <alignment horizontal="center"/>
    </xf>
    <xf numFmtId="0" fontId="6" fillId="11"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1" xfId="0" quotePrefix="1" applyFont="1" applyFill="1" applyBorder="1" applyAlignment="1">
      <alignment horizontal="center" vertical="center" wrapText="1"/>
    </xf>
    <xf numFmtId="0" fontId="6" fillId="11" borderId="22"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39" fillId="3" borderId="22" xfId="0" applyFont="1" applyFill="1" applyBorder="1" applyAlignment="1">
      <alignment horizontal="right" vertical="center"/>
    </xf>
    <xf numFmtId="4" fontId="39" fillId="3" borderId="22" xfId="0" applyNumberFormat="1" applyFont="1" applyFill="1" applyBorder="1" applyAlignment="1">
      <alignment horizontal="right" vertical="center"/>
    </xf>
    <xf numFmtId="165" fontId="0" fillId="11" borderId="1" xfId="0" applyNumberFormat="1" applyFill="1" applyBorder="1" applyAlignment="1" applyProtection="1">
      <alignment vertical="center" wrapText="1"/>
      <protection locked="0"/>
    </xf>
    <xf numFmtId="0" fontId="39" fillId="3" borderId="22" xfId="0" applyFont="1" applyFill="1" applyBorder="1" applyAlignment="1">
      <alignment horizontal="right" vertical="center" wrapText="1"/>
    </xf>
    <xf numFmtId="2" fontId="0" fillId="11" borderId="1" xfId="0" applyNumberFormat="1" applyFill="1" applyBorder="1" applyAlignment="1">
      <alignment vertical="center"/>
    </xf>
    <xf numFmtId="0" fontId="7" fillId="6" borderId="11" xfId="0" applyFont="1" applyFill="1" applyBorder="1" applyAlignment="1">
      <alignment horizontal="center"/>
    </xf>
    <xf numFmtId="0" fontId="7" fillId="6" borderId="60" xfId="0" applyFont="1" applyFill="1" applyBorder="1" applyAlignment="1">
      <alignment horizontal="center"/>
    </xf>
    <xf numFmtId="0" fontId="37" fillId="0" borderId="22" xfId="0" applyFont="1" applyBorder="1" applyAlignment="1">
      <alignment horizontal="right" vertical="center" wrapText="1"/>
    </xf>
    <xf numFmtId="2" fontId="6" fillId="10" borderId="1" xfId="0" applyNumberFormat="1" applyFont="1" applyFill="1" applyBorder="1"/>
    <xf numFmtId="0" fontId="6" fillId="2" borderId="13" xfId="0" quotePrefix="1" applyFont="1" applyFill="1" applyBorder="1" applyAlignment="1">
      <alignment horizontal="center" vertical="center"/>
    </xf>
    <xf numFmtId="0" fontId="6" fillId="2" borderId="13" xfId="0" applyFont="1" applyFill="1" applyBorder="1" applyAlignment="1">
      <alignment horizontal="left" vertical="center"/>
    </xf>
    <xf numFmtId="0" fontId="6" fillId="2" borderId="1" xfId="0" quotePrefix="1" applyFont="1" applyFill="1" applyBorder="1" applyAlignment="1">
      <alignment horizontal="center" vertical="center"/>
    </xf>
    <xf numFmtId="0" fontId="6" fillId="2" borderId="1" xfId="0" applyFont="1" applyFill="1" applyBorder="1" applyAlignment="1">
      <alignment horizontal="left" vertical="center"/>
    </xf>
    <xf numFmtId="2" fontId="7" fillId="10" borderId="1" xfId="505" applyNumberFormat="1" applyFont="1" applyFill="1" applyBorder="1" applyAlignment="1" applyProtection="1">
      <alignment vertical="center"/>
      <protection locked="0"/>
    </xf>
    <xf numFmtId="0" fontId="6" fillId="10" borderId="1" xfId="505" applyNumberFormat="1" applyFont="1" applyFill="1" applyBorder="1" applyAlignment="1" applyProtection="1">
      <alignment vertical="center"/>
      <protection locked="0"/>
    </xf>
    <xf numFmtId="0" fontId="6" fillId="2" borderId="11" xfId="0" quotePrefix="1" applyFont="1" applyFill="1" applyBorder="1" applyAlignment="1">
      <alignment horizontal="center" vertical="center"/>
    </xf>
    <xf numFmtId="0" fontId="6" fillId="2" borderId="11" xfId="0" applyFont="1" applyFill="1" applyBorder="1" applyAlignment="1">
      <alignment horizontal="left" vertical="center"/>
    </xf>
    <xf numFmtId="2" fontId="7" fillId="10" borderId="1" xfId="0" applyNumberFormat="1" applyFont="1" applyFill="1" applyBorder="1" applyAlignment="1">
      <alignment horizontal="right" vertical="center"/>
    </xf>
    <xf numFmtId="2" fontId="7" fillId="10" borderId="34" xfId="0" applyNumberFormat="1" applyFont="1" applyFill="1" applyBorder="1" applyAlignment="1">
      <alignment horizontal="right" vertical="center"/>
    </xf>
    <xf numFmtId="0" fontId="13" fillId="2" borderId="0" xfId="0" applyFont="1" applyFill="1"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0" fillId="2" borderId="9" xfId="0" applyFont="1" applyFill="1" applyBorder="1" applyAlignment="1">
      <alignment horizontal="center" vertical="center"/>
    </xf>
    <xf numFmtId="0" fontId="6" fillId="2" borderId="0" xfId="0" applyFont="1" applyFill="1" applyAlignment="1">
      <alignment horizontal="left" vertical="top"/>
    </xf>
    <xf numFmtId="49" fontId="4" fillId="3" borderId="2" xfId="441"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4" xfId="0" applyNumberFormat="1" applyFill="1" applyBorder="1" applyAlignment="1" applyProtection="1">
      <alignment horizontal="left" vertical="top" wrapText="1"/>
      <protection locked="0"/>
    </xf>
    <xf numFmtId="0" fontId="4" fillId="3" borderId="2" xfId="441"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0" fillId="2" borderId="0" xfId="0" applyFont="1" applyFill="1" applyAlignment="1">
      <alignment horizontal="center" vertical="center"/>
    </xf>
    <xf numFmtId="0" fontId="0" fillId="3" borderId="1" xfId="0" applyFill="1" applyBorder="1" applyAlignment="1" applyProtection="1">
      <alignment horizontal="left" vertical="top" wrapText="1"/>
      <protection locked="0"/>
    </xf>
    <xf numFmtId="0" fontId="6" fillId="2" borderId="0" xfId="0" applyFont="1" applyFill="1" applyAlignment="1">
      <alignment vertical="top" wrapText="1"/>
    </xf>
    <xf numFmtId="0" fontId="0" fillId="3" borderId="2" xfId="0" applyFill="1" applyBorder="1" applyAlignment="1" applyProtection="1">
      <alignment horizontal="left" vertical="top" wrapText="1"/>
      <protection locked="0"/>
    </xf>
    <xf numFmtId="15" fontId="0" fillId="3" borderId="2" xfId="0" applyNumberFormat="1" applyFill="1" applyBorder="1" applyAlignment="1" applyProtection="1">
      <alignment horizontal="left" vertical="top" wrapText="1"/>
      <protection locked="0"/>
    </xf>
    <xf numFmtId="0" fontId="6" fillId="2" borderId="0" xfId="0" applyFont="1" applyFill="1" applyAlignment="1">
      <alignment vertical="top"/>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1"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18" fillId="0" borderId="24" xfId="0" applyFont="1" applyBorder="1" applyAlignment="1">
      <alignment horizontal="left" vertical="center" wrapText="1"/>
    </xf>
    <xf numFmtId="0" fontId="18" fillId="0" borderId="19" xfId="0" applyFont="1" applyBorder="1" applyAlignment="1">
      <alignment horizontal="left" vertical="center" wrapText="1"/>
    </xf>
    <xf numFmtId="0" fontId="0" fillId="3" borderId="1" xfId="0" applyFill="1" applyBorder="1" applyAlignment="1" applyProtection="1">
      <alignment horizontal="left" vertical="center" wrapText="1"/>
      <protection locked="0"/>
    </xf>
    <xf numFmtId="0" fontId="0" fillId="6" borderId="1" xfId="0" applyFill="1" applyBorder="1" applyAlignment="1">
      <alignment horizontal="center" vertical="center"/>
    </xf>
    <xf numFmtId="0" fontId="6" fillId="2" borderId="0" xfId="0" applyFont="1" applyFill="1" applyAlignment="1">
      <alignment horizontal="left" vertical="center"/>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2" borderId="0" xfId="0" applyFont="1" applyFill="1" applyAlignment="1">
      <alignment horizontal="left" vertical="top" wrapText="1"/>
    </xf>
    <xf numFmtId="0" fontId="7" fillId="6" borderId="11"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2" fillId="6" borderId="1" xfId="0" applyFont="1" applyFill="1" applyBorder="1" applyAlignment="1">
      <alignment horizontal="left" vertical="center"/>
    </xf>
    <xf numFmtId="0" fontId="0" fillId="2" borderId="9" xfId="0" applyFill="1" applyBorder="1" applyAlignment="1">
      <alignment horizontal="left" vertical="top" wrapText="1"/>
    </xf>
    <xf numFmtId="0" fontId="7" fillId="6" borderId="1" xfId="0" applyFont="1" applyFill="1" applyBorder="1" applyAlignment="1">
      <alignment horizontal="center"/>
    </xf>
    <xf numFmtId="0" fontId="6" fillId="2" borderId="9" xfId="0" applyFont="1" applyFill="1" applyBorder="1" applyAlignment="1">
      <alignment horizontal="center" vertical="top" wrapText="1"/>
    </xf>
    <xf numFmtId="0" fontId="6" fillId="2" borderId="9" xfId="0" applyFont="1" applyFill="1" applyBorder="1" applyAlignment="1">
      <alignment horizontal="left" vertical="top" wrapText="1"/>
    </xf>
    <xf numFmtId="49" fontId="7" fillId="6" borderId="1" xfId="0" applyNumberFormat="1" applyFont="1" applyFill="1" applyBorder="1" applyAlignment="1">
      <alignment horizontal="center" vertical="center" wrapText="1"/>
    </xf>
    <xf numFmtId="49" fontId="0" fillId="3" borderId="11"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49" fontId="0" fillId="3" borderId="13" xfId="0" applyNumberFormat="1" applyFill="1" applyBorder="1" applyAlignment="1" applyProtection="1">
      <alignment horizontal="left" vertical="top" wrapText="1"/>
      <protection locked="0"/>
    </xf>
    <xf numFmtId="1" fontId="0" fillId="3" borderId="11" xfId="0" applyNumberFormat="1" applyFill="1" applyBorder="1" applyAlignment="1" applyProtection="1">
      <alignment horizontal="center" vertical="top" wrapText="1"/>
      <protection locked="0"/>
    </xf>
    <xf numFmtId="1" fontId="0" fillId="3" borderId="12" xfId="0" applyNumberFormat="1" applyFill="1" applyBorder="1" applyAlignment="1" applyProtection="1">
      <alignment horizontal="center" vertical="top" wrapText="1"/>
      <protection locked="0"/>
    </xf>
    <xf numFmtId="1" fontId="0" fillId="3" borderId="13" xfId="0" applyNumberFormat="1" applyFill="1" applyBorder="1" applyAlignment="1" applyProtection="1">
      <alignment horizontal="center" vertical="top" wrapText="1"/>
      <protection locked="0"/>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49" fontId="0" fillId="3" borderId="11" xfId="0" applyNumberFormat="1" applyFill="1" applyBorder="1" applyAlignment="1" applyProtection="1">
      <alignment horizontal="center" vertical="top" wrapText="1"/>
      <protection locked="0"/>
    </xf>
    <xf numFmtId="49" fontId="0" fillId="3" borderId="12" xfId="0" applyNumberFormat="1" applyFill="1" applyBorder="1" applyAlignment="1" applyProtection="1">
      <alignment horizontal="center" vertical="top" wrapText="1"/>
      <protection locked="0"/>
    </xf>
    <xf numFmtId="49" fontId="0" fillId="3" borderId="13" xfId="0" applyNumberFormat="1" applyFill="1" applyBorder="1" applyAlignment="1" applyProtection="1">
      <alignment horizontal="center" vertical="top" wrapText="1"/>
      <protection locked="0"/>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2" borderId="0" xfId="0" applyFont="1" applyFill="1" applyAlignment="1">
      <alignment horizontal="left"/>
    </xf>
    <xf numFmtId="0" fontId="7" fillId="6" borderId="2" xfId="0" quotePrefix="1" applyFont="1" applyFill="1" applyBorder="1" applyAlignment="1">
      <alignment horizontal="center" vertical="center"/>
    </xf>
    <xf numFmtId="0" fontId="7" fillId="6" borderId="4" xfId="0" applyFont="1" applyFill="1" applyBorder="1" applyAlignment="1">
      <alignment horizontal="center" vertical="center"/>
    </xf>
    <xf numFmtId="1" fontId="7" fillId="2" borderId="2"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49" fontId="7" fillId="0" borderId="2"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7" fillId="6" borderId="1"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7" fillId="6" borderId="7"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 fillId="6" borderId="1" xfId="0" applyFont="1" applyFill="1" applyBorder="1" applyAlignment="1">
      <alignment horizontal="center" vertical="center"/>
    </xf>
    <xf numFmtId="0" fontId="18" fillId="0" borderId="43" xfId="0" applyFont="1" applyBorder="1" applyAlignment="1">
      <alignment horizontal="right" vertical="center" wrapText="1"/>
    </xf>
    <xf numFmtId="0" fontId="18" fillId="0" borderId="44" xfId="0" applyFont="1" applyBorder="1" applyAlignment="1">
      <alignment horizontal="right" vertical="center" wrapText="1"/>
    </xf>
    <xf numFmtId="49" fontId="7" fillId="6" borderId="36" xfId="0" applyNumberFormat="1" applyFont="1" applyFill="1" applyBorder="1" applyAlignment="1">
      <alignment horizontal="center" vertical="center"/>
    </xf>
    <xf numFmtId="49" fontId="7" fillId="6" borderId="37" xfId="0" applyNumberFormat="1" applyFont="1" applyFill="1" applyBorder="1" applyAlignment="1">
      <alignment horizontal="center" vertical="center"/>
    </xf>
    <xf numFmtId="49" fontId="7" fillId="6" borderId="38" xfId="0" applyNumberFormat="1" applyFont="1" applyFill="1" applyBorder="1" applyAlignment="1">
      <alignment horizontal="center" vertical="center"/>
    </xf>
    <xf numFmtId="0" fontId="18" fillId="0" borderId="42" xfId="0" applyFont="1" applyBorder="1" applyAlignment="1">
      <alignment horizontal="right" vertical="center" wrapText="1"/>
    </xf>
    <xf numFmtId="0" fontId="18" fillId="0" borderId="0" xfId="0" applyFont="1" applyAlignment="1">
      <alignment horizontal="right" vertical="center" wrapText="1"/>
    </xf>
    <xf numFmtId="0" fontId="41" fillId="0" borderId="1" xfId="0" applyFont="1" applyBorder="1" applyAlignment="1">
      <alignment horizontal="center" vertical="top" wrapText="1"/>
    </xf>
    <xf numFmtId="0" fontId="41" fillId="0" borderId="1" xfId="0" applyFont="1" applyBorder="1" applyAlignment="1">
      <alignment horizontal="left" vertical="top" wrapText="1"/>
    </xf>
    <xf numFmtId="0" fontId="41" fillId="0" borderId="1" xfId="0" applyFont="1" applyBorder="1" applyAlignment="1">
      <alignment horizontal="justify" vertical="top" wrapText="1"/>
    </xf>
    <xf numFmtId="0" fontId="42" fillId="0" borderId="1" xfId="0" applyFont="1" applyBorder="1" applyAlignment="1">
      <alignment horizontal="center" vertical="top" wrapText="1"/>
    </xf>
    <xf numFmtId="0" fontId="23" fillId="0" borderId="1" xfId="0" applyFont="1" applyBorder="1" applyAlignment="1">
      <alignment horizontal="center" vertical="center" wrapText="1"/>
    </xf>
    <xf numFmtId="0" fontId="42" fillId="0" borderId="1" xfId="0" applyFont="1" applyBorder="1" applyAlignment="1">
      <alignment horizontal="justify" vertical="top" wrapText="1"/>
    </xf>
    <xf numFmtId="0" fontId="6" fillId="2" borderId="31" xfId="0" applyFont="1" applyFill="1" applyBorder="1" applyAlignment="1">
      <alignment horizontal="left" vertical="top"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0" fillId="0" borderId="1" xfId="0" applyBorder="1" applyAlignment="1">
      <alignment horizontal="left" vertical="top"/>
    </xf>
    <xf numFmtId="0" fontId="10" fillId="2"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1"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0" fillId="2" borderId="1" xfId="0" applyFill="1" applyBorder="1" applyAlignment="1">
      <alignment horizontal="left"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xf>
    <xf numFmtId="0" fontId="17" fillId="6" borderId="2" xfId="0" quotePrefix="1"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6" fillId="6" borderId="1" xfId="0" applyFont="1" applyFill="1" applyBorder="1" applyAlignment="1">
      <alignment horizontal="left" vertical="top"/>
    </xf>
    <xf numFmtId="0" fontId="7" fillId="6" borderId="2" xfId="0" applyFont="1" applyFill="1" applyBorder="1" applyAlignment="1">
      <alignment horizontal="left" vertical="center"/>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30" fillId="3" borderId="11" xfId="0" applyFont="1" applyFill="1" applyBorder="1" applyAlignment="1">
      <alignment horizontal="left" vertical="top" wrapText="1"/>
    </xf>
    <xf numFmtId="0" fontId="30" fillId="3" borderId="12" xfId="0" applyFont="1" applyFill="1" applyBorder="1" applyAlignment="1">
      <alignment horizontal="left" vertical="top" wrapText="1"/>
    </xf>
    <xf numFmtId="0" fontId="30" fillId="3" borderId="13" xfId="0" applyFont="1" applyFill="1" applyBorder="1" applyAlignment="1">
      <alignment horizontal="left" vertical="top" wrapText="1"/>
    </xf>
    <xf numFmtId="0" fontId="31" fillId="3" borderId="11" xfId="0" applyFont="1" applyFill="1" applyBorder="1" applyAlignment="1">
      <alignment horizontal="left" vertical="top" wrapText="1"/>
    </xf>
    <xf numFmtId="0" fontId="31" fillId="3" borderId="12" xfId="0" applyFont="1" applyFill="1" applyBorder="1" applyAlignment="1">
      <alignment horizontal="left" vertical="top" wrapText="1"/>
    </xf>
    <xf numFmtId="0" fontId="31" fillId="3" borderId="13" xfId="0" applyFont="1" applyFill="1" applyBorder="1" applyAlignment="1">
      <alignment horizontal="left" vertical="top" wrapText="1"/>
    </xf>
    <xf numFmtId="0" fontId="28" fillId="3" borderId="11" xfId="0" applyFont="1" applyFill="1" applyBorder="1" applyAlignment="1">
      <alignment horizontal="left" vertical="top" wrapText="1"/>
    </xf>
    <xf numFmtId="0" fontId="28" fillId="3" borderId="12" xfId="0" applyFont="1" applyFill="1" applyBorder="1" applyAlignment="1">
      <alignment horizontal="left" vertical="top" wrapText="1"/>
    </xf>
    <xf numFmtId="0" fontId="28" fillId="3" borderId="13" xfId="0" applyFont="1" applyFill="1" applyBorder="1" applyAlignment="1">
      <alignment horizontal="left" vertical="top" wrapText="1"/>
    </xf>
    <xf numFmtId="0" fontId="28" fillId="3" borderId="11" xfId="0" applyFont="1" applyFill="1" applyBorder="1" applyAlignment="1" applyProtection="1">
      <alignment horizontal="left" vertical="top" wrapText="1"/>
      <protection locked="0"/>
    </xf>
    <xf numFmtId="0" fontId="28" fillId="3" borderId="12" xfId="0" applyFont="1" applyFill="1" applyBorder="1" applyAlignment="1" applyProtection="1">
      <alignment horizontal="left" vertical="top" wrapText="1"/>
      <protection locked="0"/>
    </xf>
    <xf numFmtId="0" fontId="28" fillId="3" borderId="13" xfId="0" applyFont="1" applyFill="1" applyBorder="1" applyAlignment="1" applyProtection="1">
      <alignment horizontal="left" vertical="top" wrapText="1"/>
      <protection locked="0"/>
    </xf>
    <xf numFmtId="0" fontId="30" fillId="3" borderId="12" xfId="0" applyFont="1" applyFill="1" applyBorder="1" applyAlignment="1">
      <alignment horizontal="left" vertical="top"/>
    </xf>
    <xf numFmtId="0" fontId="30" fillId="3" borderId="13" xfId="0" applyFont="1" applyFill="1" applyBorder="1" applyAlignment="1">
      <alignment horizontal="left" vertical="top"/>
    </xf>
    <xf numFmtId="0" fontId="32" fillId="3" borderId="11" xfId="0" applyFont="1" applyFill="1" applyBorder="1" applyAlignment="1">
      <alignment horizontal="left" vertical="top" wrapText="1"/>
    </xf>
    <xf numFmtId="0" fontId="32" fillId="3" borderId="12" xfId="0" applyFont="1" applyFill="1" applyBorder="1" applyAlignment="1">
      <alignment horizontal="left" vertical="top" wrapText="1"/>
    </xf>
    <xf numFmtId="0" fontId="30" fillId="3" borderId="11" xfId="0" applyFont="1" applyFill="1" applyBorder="1" applyAlignment="1">
      <alignment horizontal="left" vertical="top"/>
    </xf>
    <xf numFmtId="0" fontId="32" fillId="3" borderId="13" xfId="0" applyFont="1" applyFill="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20" fillId="2" borderId="9" xfId="0" applyFont="1" applyFill="1" applyBorder="1" applyAlignment="1">
      <alignment horizontal="left" vertical="top" wrapText="1"/>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xf>
    <xf numFmtId="0" fontId="7" fillId="6" borderId="1" xfId="0" applyFont="1" applyFill="1" applyBorder="1" applyAlignment="1">
      <alignment horizontal="left" vertical="center" wrapTex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0" fontId="7" fillId="6" borderId="16"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37" fillId="3" borderId="51" xfId="0" applyFont="1" applyFill="1" applyBorder="1" applyAlignment="1">
      <alignment horizontal="left" vertical="center" wrapText="1"/>
    </xf>
    <xf numFmtId="0" fontId="37" fillId="3" borderId="53" xfId="0" applyFont="1" applyFill="1" applyBorder="1" applyAlignment="1">
      <alignment horizontal="left" vertical="center" wrapText="1"/>
    </xf>
    <xf numFmtId="0" fontId="37" fillId="3" borderId="54" xfId="0" applyFont="1" applyFill="1" applyBorder="1" applyAlignment="1">
      <alignment horizontal="left" vertical="center" wrapText="1"/>
    </xf>
    <xf numFmtId="0" fontId="6" fillId="10" borderId="1" xfId="0" applyFont="1" applyFill="1" applyBorder="1" applyAlignment="1">
      <alignment horizontal="center" vertical="center"/>
    </xf>
    <xf numFmtId="0" fontId="6" fillId="2" borderId="0" xfId="0" applyFont="1" applyFill="1" applyAlignment="1">
      <alignment horizontal="left" wrapText="1"/>
    </xf>
    <xf numFmtId="0" fontId="7" fillId="6" borderId="36" xfId="0" applyFont="1" applyFill="1" applyBorder="1" applyAlignment="1">
      <alignment horizontal="center" vertical="center"/>
    </xf>
    <xf numFmtId="0" fontId="7" fillId="6" borderId="59"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3" xfId="0" quotePrefix="1" applyFont="1" applyFill="1" applyBorder="1" applyAlignment="1">
      <alignment horizontal="center" vertical="center"/>
    </xf>
    <xf numFmtId="0" fontId="7" fillId="6" borderId="4" xfId="0" quotePrefix="1" applyFont="1" applyFill="1" applyBorder="1" applyAlignment="1">
      <alignment horizontal="center" vertical="center"/>
    </xf>
    <xf numFmtId="0" fontId="7" fillId="6" borderId="39"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37" xfId="0" applyFont="1" applyFill="1" applyBorder="1" applyAlignment="1">
      <alignment horizontal="center" vertical="center" wrapText="1"/>
    </xf>
    <xf numFmtId="0" fontId="7" fillId="6" borderId="38" xfId="0" applyFont="1" applyFill="1" applyBorder="1" applyAlignment="1">
      <alignment horizontal="center" vertical="center" wrapText="1"/>
    </xf>
  </cellXfs>
  <cellStyles count="506">
    <cellStyle name="Hipertaut" xfId="169" builtinId="8" hidden="1"/>
    <cellStyle name="Hipertaut" xfId="177" builtinId="8" hidden="1"/>
    <cellStyle name="Hipertaut" xfId="185" builtinId="8" hidden="1"/>
    <cellStyle name="Hipertaut" xfId="193" builtinId="8" hidden="1"/>
    <cellStyle name="Hipertaut" xfId="201" builtinId="8" hidden="1"/>
    <cellStyle name="Hipertaut" xfId="209" builtinId="8" hidden="1"/>
    <cellStyle name="Hipertaut" xfId="217" builtinId="8" hidden="1"/>
    <cellStyle name="Hipertaut" xfId="225" builtinId="8" hidden="1"/>
    <cellStyle name="Hipertaut" xfId="233" builtinId="8" hidden="1"/>
    <cellStyle name="Hipertaut" xfId="241" builtinId="8" hidden="1"/>
    <cellStyle name="Hipertaut" xfId="249" builtinId="8" hidden="1"/>
    <cellStyle name="Hipertaut" xfId="257" builtinId="8" hidden="1"/>
    <cellStyle name="Hipertaut" xfId="265" builtinId="8" hidden="1"/>
    <cellStyle name="Hipertaut" xfId="273" builtinId="8" hidden="1"/>
    <cellStyle name="Hipertaut" xfId="281" builtinId="8" hidden="1"/>
    <cellStyle name="Hipertaut" xfId="289" builtinId="8" hidden="1"/>
    <cellStyle name="Hipertaut" xfId="297" builtinId="8" hidden="1"/>
    <cellStyle name="Hipertaut" xfId="305" builtinId="8" hidden="1"/>
    <cellStyle name="Hipertaut" xfId="313" builtinId="8" hidden="1"/>
    <cellStyle name="Hipertaut" xfId="321" builtinId="8" hidden="1"/>
    <cellStyle name="Hipertaut" xfId="329" builtinId="8" hidden="1"/>
    <cellStyle name="Hipertaut" xfId="337" builtinId="8" hidden="1"/>
    <cellStyle name="Hipertaut" xfId="345" builtinId="8" hidden="1"/>
    <cellStyle name="Hipertaut" xfId="353" builtinId="8" hidden="1"/>
    <cellStyle name="Hipertaut" xfId="361" builtinId="8" hidden="1"/>
    <cellStyle name="Hipertaut" xfId="369" builtinId="8" hidden="1"/>
    <cellStyle name="Hipertaut" xfId="377" builtinId="8" hidden="1"/>
    <cellStyle name="Hipertaut" xfId="385" builtinId="8" hidden="1"/>
    <cellStyle name="Hipertaut" xfId="393" builtinId="8" hidden="1"/>
    <cellStyle name="Hipertaut" xfId="401" builtinId="8" hidden="1"/>
    <cellStyle name="Hipertaut" xfId="409" builtinId="8" hidden="1"/>
    <cellStyle name="Hipertaut" xfId="417" builtinId="8" hidden="1"/>
    <cellStyle name="Hipertaut" xfId="425" builtinId="8" hidden="1"/>
    <cellStyle name="Hipertaut" xfId="433" builtinId="8" hidden="1"/>
    <cellStyle name="Hipertaut" xfId="439" builtinId="8" hidden="1"/>
    <cellStyle name="Hipertaut" xfId="431" builtinId="8" hidden="1"/>
    <cellStyle name="Hipertaut" xfId="423" builtinId="8" hidden="1"/>
    <cellStyle name="Hipertaut" xfId="415" builtinId="8" hidden="1"/>
    <cellStyle name="Hipertaut" xfId="407" builtinId="8" hidden="1"/>
    <cellStyle name="Hipertaut" xfId="399" builtinId="8" hidden="1"/>
    <cellStyle name="Hipertaut" xfId="391" builtinId="8" hidden="1"/>
    <cellStyle name="Hipertaut" xfId="383" builtinId="8" hidden="1"/>
    <cellStyle name="Hipertaut" xfId="375" builtinId="8" hidden="1"/>
    <cellStyle name="Hipertaut" xfId="367" builtinId="8" hidden="1"/>
    <cellStyle name="Hipertaut" xfId="359" builtinId="8" hidden="1"/>
    <cellStyle name="Hipertaut" xfId="351" builtinId="8" hidden="1"/>
    <cellStyle name="Hipertaut" xfId="343" builtinId="8" hidden="1"/>
    <cellStyle name="Hipertaut" xfId="335" builtinId="8" hidden="1"/>
    <cellStyle name="Hipertaut" xfId="327" builtinId="8" hidden="1"/>
    <cellStyle name="Hipertaut" xfId="319" builtinId="8" hidden="1"/>
    <cellStyle name="Hipertaut" xfId="311" builtinId="8" hidden="1"/>
    <cellStyle name="Hipertaut" xfId="303" builtinId="8" hidden="1"/>
    <cellStyle name="Hipertaut" xfId="295" builtinId="8" hidden="1"/>
    <cellStyle name="Hipertaut" xfId="287" builtinId="8" hidden="1"/>
    <cellStyle name="Hipertaut" xfId="279" builtinId="8" hidden="1"/>
    <cellStyle name="Hipertaut" xfId="271" builtinId="8" hidden="1"/>
    <cellStyle name="Hipertaut" xfId="263" builtinId="8" hidden="1"/>
    <cellStyle name="Hipertaut" xfId="255" builtinId="8" hidden="1"/>
    <cellStyle name="Hipertaut" xfId="247" builtinId="8" hidden="1"/>
    <cellStyle name="Hipertaut" xfId="239" builtinId="8" hidden="1"/>
    <cellStyle name="Hipertaut" xfId="231" builtinId="8" hidden="1"/>
    <cellStyle name="Hipertaut" xfId="223" builtinId="8" hidden="1"/>
    <cellStyle name="Hipertaut" xfId="215" builtinId="8" hidden="1"/>
    <cellStyle name="Hipertaut" xfId="207" builtinId="8" hidden="1"/>
    <cellStyle name="Hipertaut" xfId="199" builtinId="8" hidden="1"/>
    <cellStyle name="Hipertaut" xfId="191" builtinId="8" hidden="1"/>
    <cellStyle name="Hipertaut" xfId="183" builtinId="8" hidden="1"/>
    <cellStyle name="Hipertaut" xfId="175" builtinId="8" hidden="1"/>
    <cellStyle name="Hipertaut" xfId="167" builtinId="8" hidden="1"/>
    <cellStyle name="Hipertaut" xfId="159" builtinId="8" hidden="1"/>
    <cellStyle name="Hipertaut" xfId="151" builtinId="8" hidden="1"/>
    <cellStyle name="Hipertaut" xfId="143" builtinId="8" hidden="1"/>
    <cellStyle name="Hipertaut" xfId="135" builtinId="8" hidden="1"/>
    <cellStyle name="Hipertaut" xfId="127" builtinId="8" hidden="1"/>
    <cellStyle name="Hipertaut" xfId="119" builtinId="8" hidden="1"/>
    <cellStyle name="Hipertaut" xfId="111" builtinId="8" hidden="1"/>
    <cellStyle name="Hipertaut" xfId="103" builtinId="8" hidden="1"/>
    <cellStyle name="Hipertaut" xfId="95" builtinId="8" hidden="1"/>
    <cellStyle name="Hipertaut" xfId="87" builtinId="8" hidden="1"/>
    <cellStyle name="Hipertaut" xfId="79" builtinId="8" hidden="1"/>
    <cellStyle name="Hipertaut" xfId="71" builtinId="8" hidden="1"/>
    <cellStyle name="Hipertaut" xfId="63" builtinId="8" hidden="1"/>
    <cellStyle name="Hipertaut" xfId="55" builtinId="8" hidden="1"/>
    <cellStyle name="Hipertaut" xfId="21" builtinId="8" hidden="1"/>
    <cellStyle name="Hipertaut" xfId="27" builtinId="8" hidden="1"/>
    <cellStyle name="Hipertaut" xfId="33" builtinId="8" hidden="1"/>
    <cellStyle name="Hipertaut" xfId="37" builtinId="8" hidden="1"/>
    <cellStyle name="Hipertaut" xfId="43" builtinId="8" hidden="1"/>
    <cellStyle name="Hipertaut" xfId="49" builtinId="8" hidden="1"/>
    <cellStyle name="Hipertaut" xfId="53" builtinId="8" hidden="1"/>
    <cellStyle name="Hipertaut" xfId="39" builtinId="8" hidden="1"/>
    <cellStyle name="Hipertaut" xfId="23" builtinId="8" hidden="1"/>
    <cellStyle name="Hipertaut" xfId="11" builtinId="8" hidden="1"/>
    <cellStyle name="Hipertaut" xfId="15" builtinId="8" hidden="1"/>
    <cellStyle name="Hipertaut" xfId="7" builtinId="8" hidden="1"/>
    <cellStyle name="Hipertaut" xfId="5" builtinId="8" hidden="1"/>
    <cellStyle name="Hipertaut" xfId="1" builtinId="8" hidden="1"/>
    <cellStyle name="Hipertaut" xfId="3" builtinId="8" hidden="1"/>
    <cellStyle name="Hipertaut" xfId="17" builtinId="8" hidden="1"/>
    <cellStyle name="Hipertaut" xfId="13" builtinId="8" hidden="1"/>
    <cellStyle name="Hipertaut" xfId="9" builtinId="8" hidden="1"/>
    <cellStyle name="Hipertaut" xfId="31" builtinId="8" hidden="1"/>
    <cellStyle name="Hipertaut" xfId="47" builtinId="8" hidden="1"/>
    <cellStyle name="Hipertaut" xfId="51" builtinId="8" hidden="1"/>
    <cellStyle name="Hipertaut" xfId="45" builtinId="8" hidden="1"/>
    <cellStyle name="Hipertaut" xfId="41" builtinId="8" hidden="1"/>
    <cellStyle name="Hipertaut" xfId="35" builtinId="8" hidden="1"/>
    <cellStyle name="Hipertaut" xfId="29" builtinId="8" hidden="1"/>
    <cellStyle name="Hipertaut" xfId="25" builtinId="8" hidden="1"/>
    <cellStyle name="Hipertaut" xfId="19" builtinId="8" hidden="1"/>
    <cellStyle name="Hipertaut" xfId="59" builtinId="8" hidden="1"/>
    <cellStyle name="Hipertaut" xfId="67" builtinId="8" hidden="1"/>
    <cellStyle name="Hipertaut" xfId="75" builtinId="8" hidden="1"/>
    <cellStyle name="Hipertaut" xfId="83" builtinId="8" hidden="1"/>
    <cellStyle name="Hipertaut" xfId="91" builtinId="8" hidden="1"/>
    <cellStyle name="Hipertaut" xfId="99" builtinId="8" hidden="1"/>
    <cellStyle name="Hipertaut" xfId="107" builtinId="8" hidden="1"/>
    <cellStyle name="Hipertaut" xfId="115" builtinId="8" hidden="1"/>
    <cellStyle name="Hipertaut" xfId="123" builtinId="8" hidden="1"/>
    <cellStyle name="Hipertaut" xfId="131" builtinId="8" hidden="1"/>
    <cellStyle name="Hipertaut" xfId="139" builtinId="8" hidden="1"/>
    <cellStyle name="Hipertaut" xfId="147" builtinId="8" hidden="1"/>
    <cellStyle name="Hipertaut" xfId="155" builtinId="8" hidden="1"/>
    <cellStyle name="Hipertaut" xfId="163" builtinId="8" hidden="1"/>
    <cellStyle name="Hipertaut" xfId="171" builtinId="8" hidden="1"/>
    <cellStyle name="Hipertaut" xfId="179" builtinId="8" hidden="1"/>
    <cellStyle name="Hipertaut" xfId="187" builtinId="8" hidden="1"/>
    <cellStyle name="Hipertaut" xfId="195" builtinId="8" hidden="1"/>
    <cellStyle name="Hipertaut" xfId="203" builtinId="8" hidden="1"/>
    <cellStyle name="Hipertaut" xfId="211" builtinId="8" hidden="1"/>
    <cellStyle name="Hipertaut" xfId="219" builtinId="8" hidden="1"/>
    <cellStyle name="Hipertaut" xfId="227" builtinId="8" hidden="1"/>
    <cellStyle name="Hipertaut" xfId="235" builtinId="8" hidden="1"/>
    <cellStyle name="Hipertaut" xfId="243" builtinId="8" hidden="1"/>
    <cellStyle name="Hipertaut" xfId="251" builtinId="8" hidden="1"/>
    <cellStyle name="Hipertaut" xfId="259" builtinId="8" hidden="1"/>
    <cellStyle name="Hipertaut" xfId="267" builtinId="8" hidden="1"/>
    <cellStyle name="Hipertaut" xfId="275" builtinId="8" hidden="1"/>
    <cellStyle name="Hipertaut" xfId="283" builtinId="8" hidden="1"/>
    <cellStyle name="Hipertaut" xfId="291" builtinId="8" hidden="1"/>
    <cellStyle name="Hipertaut" xfId="299" builtinId="8" hidden="1"/>
    <cellStyle name="Hipertaut" xfId="307" builtinId="8" hidden="1"/>
    <cellStyle name="Hipertaut" xfId="315" builtinId="8" hidden="1"/>
    <cellStyle name="Hipertaut" xfId="323" builtinId="8" hidden="1"/>
    <cellStyle name="Hipertaut" xfId="331" builtinId="8" hidden="1"/>
    <cellStyle name="Hipertaut" xfId="339" builtinId="8" hidden="1"/>
    <cellStyle name="Hipertaut" xfId="347" builtinId="8" hidden="1"/>
    <cellStyle name="Hipertaut" xfId="355" builtinId="8" hidden="1"/>
    <cellStyle name="Hipertaut" xfId="363" builtinId="8" hidden="1"/>
    <cellStyle name="Hipertaut" xfId="371" builtinId="8" hidden="1"/>
    <cellStyle name="Hipertaut" xfId="379" builtinId="8" hidden="1"/>
    <cellStyle name="Hipertaut" xfId="387" builtinId="8" hidden="1"/>
    <cellStyle name="Hipertaut" xfId="395" builtinId="8" hidden="1"/>
    <cellStyle name="Hipertaut" xfId="403" builtinId="8" hidden="1"/>
    <cellStyle name="Hipertaut" xfId="411" builtinId="8" hidden="1"/>
    <cellStyle name="Hipertaut" xfId="419" builtinId="8" hidden="1"/>
    <cellStyle name="Hipertaut" xfId="427" builtinId="8" hidden="1"/>
    <cellStyle name="Hipertaut" xfId="435" builtinId="8" hidden="1"/>
    <cellStyle name="Hipertaut" xfId="437" builtinId="8" hidden="1"/>
    <cellStyle name="Hipertaut" xfId="429" builtinId="8" hidden="1"/>
    <cellStyle name="Hipertaut" xfId="421" builtinId="8" hidden="1"/>
    <cellStyle name="Hipertaut" xfId="413" builtinId="8" hidden="1"/>
    <cellStyle name="Hipertaut" xfId="405" builtinId="8" hidden="1"/>
    <cellStyle name="Hipertaut" xfId="397" builtinId="8" hidden="1"/>
    <cellStyle name="Hipertaut" xfId="389" builtinId="8" hidden="1"/>
    <cellStyle name="Hipertaut" xfId="381" builtinId="8" hidden="1"/>
    <cellStyle name="Hipertaut" xfId="373" builtinId="8" hidden="1"/>
    <cellStyle name="Hipertaut" xfId="365" builtinId="8" hidden="1"/>
    <cellStyle name="Hipertaut" xfId="357" builtinId="8" hidden="1"/>
    <cellStyle name="Hipertaut" xfId="349" builtinId="8" hidden="1"/>
    <cellStyle name="Hipertaut" xfId="341" builtinId="8" hidden="1"/>
    <cellStyle name="Hipertaut" xfId="333" builtinId="8" hidden="1"/>
    <cellStyle name="Hipertaut" xfId="325" builtinId="8" hidden="1"/>
    <cellStyle name="Hipertaut" xfId="317" builtinId="8" hidden="1"/>
    <cellStyle name="Hipertaut" xfId="309" builtinId="8" hidden="1"/>
    <cellStyle name="Hipertaut" xfId="301" builtinId="8" hidden="1"/>
    <cellStyle name="Hipertaut" xfId="293" builtinId="8" hidden="1"/>
    <cellStyle name="Hipertaut" xfId="285" builtinId="8" hidden="1"/>
    <cellStyle name="Hipertaut" xfId="277" builtinId="8" hidden="1"/>
    <cellStyle name="Hipertaut" xfId="269" builtinId="8" hidden="1"/>
    <cellStyle name="Hipertaut" xfId="261" builtinId="8" hidden="1"/>
    <cellStyle name="Hipertaut" xfId="253" builtinId="8" hidden="1"/>
    <cellStyle name="Hipertaut" xfId="245" builtinId="8" hidden="1"/>
    <cellStyle name="Hipertaut" xfId="237" builtinId="8" hidden="1"/>
    <cellStyle name="Hipertaut" xfId="229" builtinId="8" hidden="1"/>
    <cellStyle name="Hipertaut" xfId="221" builtinId="8" hidden="1"/>
    <cellStyle name="Hipertaut" xfId="213" builtinId="8" hidden="1"/>
    <cellStyle name="Hipertaut" xfId="205" builtinId="8" hidden="1"/>
    <cellStyle name="Hipertaut" xfId="197" builtinId="8" hidden="1"/>
    <cellStyle name="Hipertaut" xfId="189" builtinId="8" hidden="1"/>
    <cellStyle name="Hipertaut" xfId="181" builtinId="8" hidden="1"/>
    <cellStyle name="Hipertaut" xfId="173" builtinId="8" hidden="1"/>
    <cellStyle name="Hipertaut" xfId="165" builtinId="8" hidden="1"/>
    <cellStyle name="Hipertaut" xfId="93" builtinId="8" hidden="1"/>
    <cellStyle name="Hipertaut" xfId="97" builtinId="8" hidden="1"/>
    <cellStyle name="Hipertaut" xfId="105" builtinId="8" hidden="1"/>
    <cellStyle name="Hipertaut" xfId="109" builtinId="8" hidden="1"/>
    <cellStyle name="Hipertaut" xfId="113" builtinId="8" hidden="1"/>
    <cellStyle name="Hipertaut" xfId="121" builtinId="8" hidden="1"/>
    <cellStyle name="Hipertaut" xfId="125" builtinId="8" hidden="1"/>
    <cellStyle name="Hipertaut" xfId="129" builtinId="8" hidden="1"/>
    <cellStyle name="Hipertaut" xfId="137" builtinId="8" hidden="1"/>
    <cellStyle name="Hipertaut" xfId="141" builtinId="8" hidden="1"/>
    <cellStyle name="Hipertaut" xfId="145" builtinId="8" hidden="1"/>
    <cellStyle name="Hipertaut" xfId="153" builtinId="8" hidden="1"/>
    <cellStyle name="Hipertaut" xfId="157" builtinId="8" hidden="1"/>
    <cellStyle name="Hipertaut" xfId="161" builtinId="8" hidden="1"/>
    <cellStyle name="Hipertaut" xfId="149" builtinId="8" hidden="1"/>
    <cellStyle name="Hipertaut" xfId="133" builtinId="8" hidden="1"/>
    <cellStyle name="Hipertaut" xfId="117" builtinId="8" hidden="1"/>
    <cellStyle name="Hipertaut" xfId="101" builtinId="8" hidden="1"/>
    <cellStyle name="Hipertaut" xfId="73" builtinId="8" hidden="1"/>
    <cellStyle name="Hipertaut" xfId="77" builtinId="8" hidden="1"/>
    <cellStyle name="Hipertaut" xfId="81" builtinId="8" hidden="1"/>
    <cellStyle name="Hipertaut" xfId="85" builtinId="8" hidden="1"/>
    <cellStyle name="Hipertaut" xfId="89" builtinId="8" hidden="1"/>
    <cellStyle name="Hipertaut" xfId="69" builtinId="8" hidden="1"/>
    <cellStyle name="Hipertaut" xfId="61" builtinId="8" hidden="1"/>
    <cellStyle name="Hipertaut" xfId="65" builtinId="8" hidden="1"/>
    <cellStyle name="Hipertaut" xfId="57" builtinId="8" hidden="1"/>
    <cellStyle name="Hipertaut" xfId="441" builtinId="8"/>
    <cellStyle name="Koma" xfId="505" builtinId="3"/>
    <cellStyle name="Koma [0]" xfId="452" builtinId="6"/>
    <cellStyle name="Mengikuti Hipertaut" xfId="68" builtinId="9" hidden="1"/>
    <cellStyle name="Mengikuti Hipertaut" xfId="72" builtinId="9" hidden="1"/>
    <cellStyle name="Mengikuti Hipertaut" xfId="56" builtinId="9" hidden="1"/>
    <cellStyle name="Mengikuti Hipertaut" xfId="20" builtinId="9" hidden="1"/>
    <cellStyle name="Mengikuti Hipertaut" xfId="24" builtinId="9" hidden="1"/>
    <cellStyle name="Mengikuti Hipertaut" xfId="28" builtinId="9" hidden="1"/>
    <cellStyle name="Mengikuti Hipertaut" xfId="32" builtinId="9" hidden="1"/>
    <cellStyle name="Mengikuti Hipertaut" xfId="10" builtinId="9" hidden="1"/>
    <cellStyle name="Mengikuti Hipertaut" xfId="14" builtinId="9" hidden="1"/>
    <cellStyle name="Mengikuti Hipertaut" xfId="6" builtinId="9" hidden="1"/>
    <cellStyle name="Mengikuti Hipertaut" xfId="4" builtinId="9" hidden="1"/>
    <cellStyle name="Mengikuti Hipertaut" xfId="2" builtinId="9" hidden="1"/>
    <cellStyle name="Mengikuti Hipertaut" xfId="8" builtinId="9" hidden="1"/>
    <cellStyle name="Mengikuti Hipertaut" xfId="16" builtinId="9" hidden="1"/>
    <cellStyle name="Mengikuti Hipertaut" xfId="12" builtinId="9" hidden="1"/>
    <cellStyle name="Mengikuti Hipertaut" xfId="34" builtinId="9" hidden="1"/>
    <cellStyle name="Mengikuti Hipertaut" xfId="30" builtinId="9" hidden="1"/>
    <cellStyle name="Mengikuti Hipertaut" xfId="26" builtinId="9" hidden="1"/>
    <cellStyle name="Mengikuti Hipertaut" xfId="22" builtinId="9" hidden="1"/>
    <cellStyle name="Mengikuti Hipertaut" xfId="18" builtinId="9" hidden="1"/>
    <cellStyle name="Mengikuti Hipertaut" xfId="74" builtinId="9" hidden="1"/>
    <cellStyle name="Mengikuti Hipertaut" xfId="70" builtinId="9" hidden="1"/>
    <cellStyle name="Mengikuti Hipertaut" xfId="66" builtinId="9" hidden="1"/>
    <cellStyle name="Mengikuti Hipertaut" xfId="342" builtinId="9" hidden="1"/>
    <cellStyle name="Mengikuti Hipertaut" xfId="348" builtinId="9" hidden="1"/>
    <cellStyle name="Mengikuti Hipertaut" xfId="350" builtinId="9" hidden="1"/>
    <cellStyle name="Mengikuti Hipertaut" xfId="354" builtinId="9" hidden="1"/>
    <cellStyle name="Mengikuti Hipertaut" xfId="358" builtinId="9" hidden="1"/>
    <cellStyle name="Mengikuti Hipertaut" xfId="362" builtinId="9" hidden="1"/>
    <cellStyle name="Mengikuti Hipertaut" xfId="364" builtinId="9" hidden="1"/>
    <cellStyle name="Mengikuti Hipertaut" xfId="370" builtinId="9" hidden="1"/>
    <cellStyle name="Mengikuti Hipertaut" xfId="372" builtinId="9" hidden="1"/>
    <cellStyle name="Mengikuti Hipertaut" xfId="374" builtinId="9" hidden="1"/>
    <cellStyle name="Mengikuti Hipertaut" xfId="380" builtinId="9" hidden="1"/>
    <cellStyle name="Mengikuti Hipertaut" xfId="382" builtinId="9" hidden="1"/>
    <cellStyle name="Mengikuti Hipertaut" xfId="386" builtinId="9" hidden="1"/>
    <cellStyle name="Mengikuti Hipertaut" xfId="390" builtinId="9" hidden="1"/>
    <cellStyle name="Mengikuti Hipertaut" xfId="394" builtinId="9" hidden="1"/>
    <cellStyle name="Mengikuti Hipertaut" xfId="396" builtinId="9" hidden="1"/>
    <cellStyle name="Mengikuti Hipertaut" xfId="402" builtinId="9" hidden="1"/>
    <cellStyle name="Mengikuti Hipertaut" xfId="404" builtinId="9" hidden="1"/>
    <cellStyle name="Mengikuti Hipertaut" xfId="406" builtinId="9" hidden="1"/>
    <cellStyle name="Mengikuti Hipertaut" xfId="412" builtinId="9" hidden="1"/>
    <cellStyle name="Mengikuti Hipertaut" xfId="414" builtinId="9" hidden="1"/>
    <cellStyle name="Mengikuti Hipertaut" xfId="418" builtinId="9" hidden="1"/>
    <cellStyle name="Mengikuti Hipertaut" xfId="422" builtinId="9" hidden="1"/>
    <cellStyle name="Mengikuti Hipertaut" xfId="426" builtinId="9" hidden="1"/>
    <cellStyle name="Mengikuti Hipertaut" xfId="428" builtinId="9" hidden="1"/>
    <cellStyle name="Mengikuti Hipertaut" xfId="434" builtinId="9" hidden="1"/>
    <cellStyle name="Mengikuti Hipertaut" xfId="436" builtinId="9" hidden="1"/>
    <cellStyle name="Mengikuti Hipertaut" xfId="438" builtinId="9" hidden="1"/>
    <cellStyle name="Mengikuti Hipertaut" xfId="443" builtinId="9" hidden="1"/>
    <cellStyle name="Mengikuti Hipertaut" xfId="444" builtinId="9" hidden="1"/>
    <cellStyle name="Mengikuti Hipertaut" xfId="446" builtinId="9" hidden="1"/>
    <cellStyle name="Mengikuti Hipertaut" xfId="448" builtinId="9" hidden="1"/>
    <cellStyle name="Mengikuti Hipertaut" xfId="450" builtinId="9" hidden="1"/>
    <cellStyle name="Mengikuti Hipertaut" xfId="451" builtinId="9" hidden="1"/>
    <cellStyle name="Mengikuti Hipertaut" xfId="455" builtinId="9" hidden="1"/>
    <cellStyle name="Mengikuti Hipertaut" xfId="456" builtinId="9" hidden="1"/>
    <cellStyle name="Mengikuti Hipertaut" xfId="457" builtinId="9" hidden="1"/>
    <cellStyle name="Mengikuti Hipertaut" xfId="460" builtinId="9" hidden="1"/>
    <cellStyle name="Mengikuti Hipertaut" xfId="461" builtinId="9" hidden="1"/>
    <cellStyle name="Mengikuti Hipertaut" xfId="463" builtinId="9" hidden="1"/>
    <cellStyle name="Mengikuti Hipertaut" xfId="465" builtinId="9" hidden="1"/>
    <cellStyle name="Mengikuti Hipertaut" xfId="467" builtinId="9" hidden="1"/>
    <cellStyle name="Mengikuti Hipertaut" xfId="468" builtinId="9" hidden="1"/>
    <cellStyle name="Mengikuti Hipertaut" xfId="471" builtinId="9" hidden="1"/>
    <cellStyle name="Mengikuti Hipertaut" xfId="472" builtinId="9" hidden="1"/>
    <cellStyle name="Mengikuti Hipertaut" xfId="473" builtinId="9" hidden="1"/>
    <cellStyle name="Mengikuti Hipertaut" xfId="476" builtinId="9" hidden="1"/>
    <cellStyle name="Mengikuti Hipertaut" xfId="477" builtinId="9" hidden="1"/>
    <cellStyle name="Mengikuti Hipertaut" xfId="479" builtinId="9" hidden="1"/>
    <cellStyle name="Mengikuti Hipertaut" xfId="481" builtinId="9" hidden="1"/>
    <cellStyle name="Mengikuti Hipertaut" xfId="478" builtinId="9" hidden="1"/>
    <cellStyle name="Mengikuti Hipertaut" xfId="474" builtinId="9" hidden="1"/>
    <cellStyle name="Mengikuti Hipertaut" xfId="466" builtinId="9" hidden="1"/>
    <cellStyle name="Mengikuti Hipertaut" xfId="462" builtinId="9" hidden="1"/>
    <cellStyle name="Mengikuti Hipertaut" xfId="458" builtinId="9" hidden="1"/>
    <cellStyle name="Mengikuti Hipertaut" xfId="449" builtinId="9" hidden="1"/>
    <cellStyle name="Mengikuti Hipertaut" xfId="445" builtinId="9" hidden="1"/>
    <cellStyle name="Mengikuti Hipertaut" xfId="440" builtinId="9" hidden="1"/>
    <cellStyle name="Mengikuti Hipertaut" xfId="424" builtinId="9" hidden="1"/>
    <cellStyle name="Mengikuti Hipertaut" xfId="416" builtinId="9" hidden="1"/>
    <cellStyle name="Mengikuti Hipertaut" xfId="408" builtinId="9" hidden="1"/>
    <cellStyle name="Mengikuti Hipertaut" xfId="392" builtinId="9" hidden="1"/>
    <cellStyle name="Mengikuti Hipertaut" xfId="384" builtinId="9" hidden="1"/>
    <cellStyle name="Mengikuti Hipertaut" xfId="376" builtinId="9" hidden="1"/>
    <cellStyle name="Mengikuti Hipertaut" xfId="360" builtinId="9" hidden="1"/>
    <cellStyle name="Mengikuti Hipertaut" xfId="352" builtinId="9" hidden="1"/>
    <cellStyle name="Mengikuti Hipertaut" xfId="344" builtinId="9" hidden="1"/>
    <cellStyle name="Mengikuti Hipertaut" xfId="328" builtinId="9" hidden="1"/>
    <cellStyle name="Mengikuti Hipertaut" xfId="320" builtinId="9" hidden="1"/>
    <cellStyle name="Mengikuti Hipertaut" xfId="312" builtinId="9" hidden="1"/>
    <cellStyle name="Mengikuti Hipertaut" xfId="296" builtinId="9" hidden="1"/>
    <cellStyle name="Mengikuti Hipertaut" xfId="288" builtinId="9" hidden="1"/>
    <cellStyle name="Mengikuti Hipertaut" xfId="280" builtinId="9" hidden="1"/>
    <cellStyle name="Mengikuti Hipertaut" xfId="264" builtinId="9" hidden="1"/>
    <cellStyle name="Mengikuti Hipertaut" xfId="256" builtinId="9" hidden="1"/>
    <cellStyle name="Mengikuti Hipertaut" xfId="248" builtinId="9" hidden="1"/>
    <cellStyle name="Mengikuti Hipertaut" xfId="232" builtinId="9" hidden="1"/>
    <cellStyle name="Mengikuti Hipertaut" xfId="224" builtinId="9" hidden="1"/>
    <cellStyle name="Mengikuti Hipertaut" xfId="216" builtinId="9" hidden="1"/>
    <cellStyle name="Mengikuti Hipertaut" xfId="200" builtinId="9" hidden="1"/>
    <cellStyle name="Mengikuti Hipertaut" xfId="192" builtinId="9" hidden="1"/>
    <cellStyle name="Mengikuti Hipertaut" xfId="184" builtinId="9" hidden="1"/>
    <cellStyle name="Mengikuti Hipertaut" xfId="76" builtinId="9" hidden="1"/>
    <cellStyle name="Mengikuti Hipertaut" xfId="78" builtinId="9" hidden="1"/>
    <cellStyle name="Mengikuti Hipertaut" xfId="80" builtinId="9" hidden="1"/>
    <cellStyle name="Mengikuti Hipertaut" xfId="84" builtinId="9" hidden="1"/>
    <cellStyle name="Mengikuti Hipertaut" xfId="86" builtinId="9" hidden="1"/>
    <cellStyle name="Mengikuti Hipertaut" xfId="90" builtinId="9" hidden="1"/>
    <cellStyle name="Mengikuti Hipertaut" xfId="94" builtinId="9" hidden="1"/>
    <cellStyle name="Mengikuti Hipertaut" xfId="96" builtinId="9" hidden="1"/>
    <cellStyle name="Mengikuti Hipertaut" xfId="98" builtinId="9" hidden="1"/>
    <cellStyle name="Mengikuti Hipertaut" xfId="102" builtinId="9" hidden="1"/>
    <cellStyle name="Mengikuti Hipertaut" xfId="106" builtinId="9" hidden="1"/>
    <cellStyle name="Mengikuti Hipertaut" xfId="108" builtinId="9" hidden="1"/>
    <cellStyle name="Mengikuti Hipertaut" xfId="112" builtinId="9" hidden="1"/>
    <cellStyle name="Mengikuti Hipertaut" xfId="114" builtinId="9" hidden="1"/>
    <cellStyle name="Mengikuti Hipertaut" xfId="116" builtinId="9" hidden="1"/>
    <cellStyle name="Mengikuti Hipertaut" xfId="122" builtinId="9" hidden="1"/>
    <cellStyle name="Mengikuti Hipertaut" xfId="124" builtinId="9" hidden="1"/>
    <cellStyle name="Mengikuti Hipertaut" xfId="126" builtinId="9" hidden="1"/>
    <cellStyle name="Mengikuti Hipertaut" xfId="130" builtinId="9" hidden="1"/>
    <cellStyle name="Mengikuti Hipertaut" xfId="132" builtinId="9" hidden="1"/>
    <cellStyle name="Mengikuti Hipertaut" xfId="134" builtinId="9" hidden="1"/>
    <cellStyle name="Mengikuti Hipertaut" xfId="140" builtinId="9" hidden="1"/>
    <cellStyle name="Mengikuti Hipertaut" xfId="142" builtinId="9" hidden="1"/>
    <cellStyle name="Mengikuti Hipertaut" xfId="144" builtinId="9" hidden="1"/>
    <cellStyle name="Mengikuti Hipertaut" xfId="148" builtinId="9" hidden="1"/>
    <cellStyle name="Mengikuti Hipertaut" xfId="150" builtinId="9" hidden="1"/>
    <cellStyle name="Mengikuti Hipertaut" xfId="154" builtinId="9" hidden="1"/>
    <cellStyle name="Mengikuti Hipertaut" xfId="158" builtinId="9" hidden="1"/>
    <cellStyle name="Mengikuti Hipertaut" xfId="160" builtinId="9" hidden="1"/>
    <cellStyle name="Mengikuti Hipertaut" xfId="162" builtinId="9" hidden="1"/>
    <cellStyle name="Mengikuti Hipertaut" xfId="166" builtinId="9" hidden="1"/>
    <cellStyle name="Mengikuti Hipertaut" xfId="170" builtinId="9" hidden="1"/>
    <cellStyle name="Mengikuti Hipertaut" xfId="172" builtinId="9" hidden="1"/>
    <cellStyle name="Mengikuti Hipertaut" xfId="152" builtinId="9" hidden="1"/>
    <cellStyle name="Mengikuti Hipertaut" xfId="136" builtinId="9" hidden="1"/>
    <cellStyle name="Mengikuti Hipertaut" xfId="120" builtinId="9" hidden="1"/>
    <cellStyle name="Mengikuti Hipertaut" xfId="88" builtinId="9" hidden="1"/>
    <cellStyle name="Mengikuti Hipertaut" xfId="36" builtinId="9" hidden="1"/>
    <cellStyle name="Mengikuti Hipertaut" xfId="38" builtinId="9" hidden="1"/>
    <cellStyle name="Mengikuti Hipertaut" xfId="42" builtinId="9" hidden="1"/>
    <cellStyle name="Mengikuti Hipertaut" xfId="44" builtinId="9" hidden="1"/>
    <cellStyle name="Mengikuti Hipertaut" xfId="46" builtinId="9" hidden="1"/>
    <cellStyle name="Mengikuti Hipertaut" xfId="50" builtinId="9" hidden="1"/>
    <cellStyle name="Mengikuti Hipertaut" xfId="52" builtinId="9" hidden="1"/>
    <cellStyle name="Mengikuti Hipertaut" xfId="54" builtinId="9" hidden="1"/>
    <cellStyle name="Mengikuti Hipertaut" xfId="60" builtinId="9" hidden="1"/>
    <cellStyle name="Mengikuti Hipertaut" xfId="62" builtinId="9" hidden="1"/>
    <cellStyle name="Mengikuti Hipertaut" xfId="64" builtinId="9" hidden="1"/>
    <cellStyle name="Mengikuti Hipertaut" xfId="58" builtinId="9" hidden="1"/>
    <cellStyle name="Mengikuti Hipertaut" xfId="48" builtinId="9" hidden="1"/>
    <cellStyle name="Mengikuti Hipertaut" xfId="40" builtinId="9" hidden="1"/>
    <cellStyle name="Mengikuti Hipertaut" xfId="104" builtinId="9" hidden="1"/>
    <cellStyle name="Mengikuti Hipertaut" xfId="168" builtinId="9" hidden="1"/>
    <cellStyle name="Mengikuti Hipertaut" xfId="164" builtinId="9" hidden="1"/>
    <cellStyle name="Mengikuti Hipertaut" xfId="156" builtinId="9" hidden="1"/>
    <cellStyle name="Mengikuti Hipertaut" xfId="146" builtinId="9" hidden="1"/>
    <cellStyle name="Mengikuti Hipertaut" xfId="138" builtinId="9" hidden="1"/>
    <cellStyle name="Mengikuti Hipertaut" xfId="128" builtinId="9" hidden="1"/>
    <cellStyle name="Mengikuti Hipertaut" xfId="118" builtinId="9" hidden="1"/>
    <cellStyle name="Mengikuti Hipertaut" xfId="110" builtinId="9" hidden="1"/>
    <cellStyle name="Mengikuti Hipertaut" xfId="100" builtinId="9" hidden="1"/>
    <cellStyle name="Mengikuti Hipertaut" xfId="92" builtinId="9" hidden="1"/>
    <cellStyle name="Mengikuti Hipertaut" xfId="82" builtinId="9" hidden="1"/>
    <cellStyle name="Mengikuti Hipertaut" xfId="176" builtinId="9" hidden="1"/>
    <cellStyle name="Mengikuti Hipertaut" xfId="208" builtinId="9" hidden="1"/>
    <cellStyle name="Mengikuti Hipertaut" xfId="240" builtinId="9" hidden="1"/>
    <cellStyle name="Mengikuti Hipertaut" xfId="272" builtinId="9" hidden="1"/>
    <cellStyle name="Mengikuti Hipertaut" xfId="304" builtinId="9" hidden="1"/>
    <cellStyle name="Mengikuti Hipertaut" xfId="336" builtinId="9" hidden="1"/>
    <cellStyle name="Mengikuti Hipertaut" xfId="368" builtinId="9" hidden="1"/>
    <cellStyle name="Mengikuti Hipertaut" xfId="400" builtinId="9" hidden="1"/>
    <cellStyle name="Mengikuti Hipertaut" xfId="432" builtinId="9" hidden="1"/>
    <cellStyle name="Mengikuti Hipertaut" xfId="454" builtinId="9" hidden="1"/>
    <cellStyle name="Mengikuti Hipertaut" xfId="470" builtinId="9" hidden="1"/>
    <cellStyle name="Mengikuti Hipertaut" xfId="480" builtinId="9" hidden="1"/>
    <cellStyle name="Mengikuti Hipertaut" xfId="475" builtinId="9" hidden="1"/>
    <cellStyle name="Mengikuti Hipertaut" xfId="469" builtinId="9" hidden="1"/>
    <cellStyle name="Mengikuti Hipertaut" xfId="464" builtinId="9" hidden="1"/>
    <cellStyle name="Mengikuti Hipertaut" xfId="459" builtinId="9" hidden="1"/>
    <cellStyle name="Mengikuti Hipertaut" xfId="453" builtinId="9" hidden="1"/>
    <cellStyle name="Mengikuti Hipertaut" xfId="447" builtinId="9" hidden="1"/>
    <cellStyle name="Mengikuti Hipertaut" xfId="442" builtinId="9" hidden="1"/>
    <cellStyle name="Mengikuti Hipertaut" xfId="430" builtinId="9" hidden="1"/>
    <cellStyle name="Mengikuti Hipertaut" xfId="420" builtinId="9" hidden="1"/>
    <cellStyle name="Mengikuti Hipertaut" xfId="410" builtinId="9" hidden="1"/>
    <cellStyle name="Mengikuti Hipertaut" xfId="398" builtinId="9" hidden="1"/>
    <cellStyle name="Mengikuti Hipertaut" xfId="388" builtinId="9" hidden="1"/>
    <cellStyle name="Mengikuti Hipertaut" xfId="378" builtinId="9" hidden="1"/>
    <cellStyle name="Mengikuti Hipertaut" xfId="366" builtinId="9" hidden="1"/>
    <cellStyle name="Mengikuti Hipertaut" xfId="356" builtinId="9" hidden="1"/>
    <cellStyle name="Mengikuti Hipertaut" xfId="346" builtinId="9" hidden="1"/>
    <cellStyle name="Mengikuti Hipertaut" xfId="212" builtinId="9" hidden="1"/>
    <cellStyle name="Mengikuti Hipertaut" xfId="214" builtinId="9" hidden="1"/>
    <cellStyle name="Mengikuti Hipertaut" xfId="218" builtinId="9" hidden="1"/>
    <cellStyle name="Mengikuti Hipertaut" xfId="220" builtinId="9" hidden="1"/>
    <cellStyle name="Mengikuti Hipertaut" xfId="222" builtinId="9" hidden="1"/>
    <cellStyle name="Mengikuti Hipertaut" xfId="226" builtinId="9" hidden="1"/>
    <cellStyle name="Mengikuti Hipertaut" xfId="230" builtinId="9" hidden="1"/>
    <cellStyle name="Mengikuti Hipertaut" xfId="234" builtinId="9" hidden="1"/>
    <cellStyle name="Mengikuti Hipertaut" xfId="236" builtinId="9" hidden="1"/>
    <cellStyle name="Mengikuti Hipertaut" xfId="238" builtinId="9" hidden="1"/>
    <cellStyle name="Mengikuti Hipertaut" xfId="242" builtinId="9" hidden="1"/>
    <cellStyle name="Mengikuti Hipertaut" xfId="244" builtinId="9" hidden="1"/>
    <cellStyle name="Mengikuti Hipertaut" xfId="246" builtinId="9" hidden="1"/>
    <cellStyle name="Mengikuti Hipertaut" xfId="252" builtinId="9" hidden="1"/>
    <cellStyle name="Mengikuti Hipertaut" xfId="254" builtinId="9" hidden="1"/>
    <cellStyle name="Mengikuti Hipertaut" xfId="258" builtinId="9" hidden="1"/>
    <cellStyle name="Mengikuti Hipertaut" xfId="260" builtinId="9" hidden="1"/>
    <cellStyle name="Mengikuti Hipertaut" xfId="262" builtinId="9" hidden="1"/>
    <cellStyle name="Mengikuti Hipertaut" xfId="266" builtinId="9" hidden="1"/>
    <cellStyle name="Mengikuti Hipertaut" xfId="268" builtinId="9" hidden="1"/>
    <cellStyle name="Mengikuti Hipertaut" xfId="274" builtinId="9" hidden="1"/>
    <cellStyle name="Mengikuti Hipertaut" xfId="276" builtinId="9" hidden="1"/>
    <cellStyle name="Mengikuti Hipertaut" xfId="278" builtinId="9" hidden="1"/>
    <cellStyle name="Mengikuti Hipertaut" xfId="282" builtinId="9" hidden="1"/>
    <cellStyle name="Mengikuti Hipertaut" xfId="284" builtinId="9" hidden="1"/>
    <cellStyle name="Mengikuti Hipertaut" xfId="286" builtinId="9" hidden="1"/>
    <cellStyle name="Mengikuti Hipertaut" xfId="290" builtinId="9" hidden="1"/>
    <cellStyle name="Mengikuti Hipertaut" xfId="294" builtinId="9" hidden="1"/>
    <cellStyle name="Mengikuti Hipertaut" xfId="298" builtinId="9" hidden="1"/>
    <cellStyle name="Mengikuti Hipertaut" xfId="300" builtinId="9" hidden="1"/>
    <cellStyle name="Mengikuti Hipertaut" xfId="302" builtinId="9" hidden="1"/>
    <cellStyle name="Mengikuti Hipertaut" xfId="306" builtinId="9" hidden="1"/>
    <cellStyle name="Mengikuti Hipertaut" xfId="308" builtinId="9" hidden="1"/>
    <cellStyle name="Mengikuti Hipertaut" xfId="310" builtinId="9" hidden="1"/>
    <cellStyle name="Mengikuti Hipertaut" xfId="316" builtinId="9" hidden="1"/>
    <cellStyle name="Mengikuti Hipertaut" xfId="318" builtinId="9" hidden="1"/>
    <cellStyle name="Mengikuti Hipertaut" xfId="322" builtinId="9" hidden="1"/>
    <cellStyle name="Mengikuti Hipertaut" xfId="324" builtinId="9" hidden="1"/>
    <cellStyle name="Mengikuti Hipertaut" xfId="326" builtinId="9" hidden="1"/>
    <cellStyle name="Mengikuti Hipertaut" xfId="330" builtinId="9" hidden="1"/>
    <cellStyle name="Mengikuti Hipertaut" xfId="332" builtinId="9" hidden="1"/>
    <cellStyle name="Mengikuti Hipertaut" xfId="338" builtinId="9" hidden="1"/>
    <cellStyle name="Mengikuti Hipertaut" xfId="340" builtinId="9" hidden="1"/>
    <cellStyle name="Mengikuti Hipertaut" xfId="334" builtinId="9" hidden="1"/>
    <cellStyle name="Mengikuti Hipertaut" xfId="314" builtinId="9" hidden="1"/>
    <cellStyle name="Mengikuti Hipertaut" xfId="292" builtinId="9" hidden="1"/>
    <cellStyle name="Mengikuti Hipertaut" xfId="270" builtinId="9" hidden="1"/>
    <cellStyle name="Mengikuti Hipertaut" xfId="250" builtinId="9" hidden="1"/>
    <cellStyle name="Mengikuti Hipertaut" xfId="228" builtinId="9" hidden="1"/>
    <cellStyle name="Mengikuti Hipertaut" xfId="492" builtinId="9" hidden="1"/>
    <cellStyle name="Mengikuti Hipertaut" xfId="490" builtinId="9" hidden="1"/>
    <cellStyle name="Mengikuti Hipertaut" xfId="488" builtinId="9" hidden="1"/>
    <cellStyle name="Mengikuti Hipertaut" xfId="486" builtinId="9" hidden="1"/>
    <cellStyle name="Mengikuti Hipertaut" xfId="484" builtinId="9" hidden="1"/>
    <cellStyle name="Mengikuti Hipertaut" xfId="482" builtinId="9" hidden="1"/>
    <cellStyle name="Mengikuti Hipertaut" xfId="174" builtinId="9" hidden="1"/>
    <cellStyle name="Mengikuti Hipertaut" xfId="178" builtinId="9" hidden="1"/>
    <cellStyle name="Mengikuti Hipertaut" xfId="180" builtinId="9" hidden="1"/>
    <cellStyle name="Mengikuti Hipertaut" xfId="182" builtinId="9" hidden="1"/>
    <cellStyle name="Mengikuti Hipertaut" xfId="188" builtinId="9" hidden="1"/>
    <cellStyle name="Mengikuti Hipertaut" xfId="190" builtinId="9" hidden="1"/>
    <cellStyle name="Mengikuti Hipertaut" xfId="194" builtinId="9" hidden="1"/>
    <cellStyle name="Mengikuti Hipertaut" xfId="196" builtinId="9" hidden="1"/>
    <cellStyle name="Mengikuti Hipertaut" xfId="198" builtinId="9" hidden="1"/>
    <cellStyle name="Mengikuti Hipertaut" xfId="202" builtinId="9" hidden="1"/>
    <cellStyle name="Mengikuti Hipertaut" xfId="204" builtinId="9" hidden="1"/>
    <cellStyle name="Mengikuti Hipertaut" xfId="206" builtinId="9" hidden="1"/>
    <cellStyle name="Mengikuti Hipertaut" xfId="210" builtinId="9" hidden="1"/>
    <cellStyle name="Mengikuti Hipertaut" xfId="186" builtinId="9" hidden="1"/>
    <cellStyle name="Mengikuti Hipertaut" xfId="499" builtinId="9" hidden="1"/>
    <cellStyle name="Mengikuti Hipertaut" xfId="501" builtinId="9" hidden="1"/>
    <cellStyle name="Mengikuti Hipertaut" xfId="503" builtinId="9" hidden="1"/>
    <cellStyle name="Mengikuti Hipertaut" xfId="504" builtinId="9" hidden="1"/>
    <cellStyle name="Mengikuti Hipertaut" xfId="502" builtinId="9" hidden="1"/>
    <cellStyle name="Mengikuti Hipertaut" xfId="500" builtinId="9" hidden="1"/>
    <cellStyle name="Mengikuti Hipertaut" xfId="498" builtinId="9" hidden="1"/>
    <cellStyle name="Mengikuti Hipertaut" xfId="496" builtinId="9" hidden="1"/>
    <cellStyle name="Mengikuti Hipertaut" xfId="494" builtinId="9" hidden="1"/>
    <cellStyle name="Mengikuti Hipertaut" xfId="491" builtinId="9" hidden="1"/>
    <cellStyle name="Mengikuti Hipertaut" xfId="493" builtinId="9" hidden="1"/>
    <cellStyle name="Mengikuti Hipertaut" xfId="495" builtinId="9" hidden="1"/>
    <cellStyle name="Mengikuti Hipertaut" xfId="497" builtinId="9" hidden="1"/>
    <cellStyle name="Mengikuti Hipertaut" xfId="487" builtinId="9" hidden="1"/>
    <cellStyle name="Mengikuti Hipertaut" xfId="489" builtinId="9" hidden="1"/>
    <cellStyle name="Mengikuti Hipertaut" xfId="485" builtinId="9" hidden="1"/>
    <cellStyle name="Mengikuti Hipertaut" xfId="483" builtinId="9" hidden="1"/>
    <cellStyle name="Normal" xfId="0" builtinId="0"/>
  </cellStyles>
  <dxfs count="0"/>
  <tableStyles count="0" defaultTableStyle="TableStyleMedium9" defaultPivotStyle="PivotStyleMedium4"/>
  <colors>
    <mruColors>
      <color rgb="FF00FF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externalLink" Target="externalLinks/externalLink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sharedStrings" Target="sharedStrings.xml" /><Relationship Id="rId8" Type="http://schemas.openxmlformats.org/officeDocument/2006/relationships/worksheet" Target="worksheets/sheet8.xml" /></Relationships>
</file>

<file path=xl/ctrlProps/ctrlProp1.xml><?xml version="1.0" encoding="utf-8"?>
<formControlPr xmlns="http://schemas.microsoft.com/office/spreadsheetml/2009/9/main" objectType="Drop" dropLines="70" dropStyle="combo" dx="16" fmlaLink="$D$14" fmlaRange="REF!$B$1:$B$13" sel="8" val="0"/>
</file>

<file path=xl/drawings/_rels/drawing1.xml.rels><?xml version="1.0" encoding="UTF-8" standalone="yes"?>
<Relationships xmlns="http://schemas.openxmlformats.org/package/2006/relationships"><Relationship Id="rId8" Type="http://schemas.openxmlformats.org/officeDocument/2006/relationships/hyperlink" Target="#'A-4.5.2'!A1" /><Relationship Id="rId13" Type="http://schemas.openxmlformats.org/officeDocument/2006/relationships/hyperlink" Target="#'A-5.1.2.2'!A1" /><Relationship Id="rId18" Type="http://schemas.openxmlformats.org/officeDocument/2006/relationships/hyperlink" Target="#'A-6.3.1'!A1" /><Relationship Id="rId26" Type="http://schemas.openxmlformats.org/officeDocument/2006/relationships/hyperlink" Target="#'A-3.2.3'!A1" /><Relationship Id="rId39" Type="http://schemas.openxmlformats.org/officeDocument/2006/relationships/image" Target="../media/image1.png" /><Relationship Id="rId3" Type="http://schemas.openxmlformats.org/officeDocument/2006/relationships/hyperlink" Target="#'A-3.2.1'!A1" /><Relationship Id="rId21" Type="http://schemas.openxmlformats.org/officeDocument/2006/relationships/hyperlink" Target="#'A-7.2.1'!A1" /><Relationship Id="rId34" Type="http://schemas.openxmlformats.org/officeDocument/2006/relationships/hyperlink" Target="#'B-6.1.2'!A1" /><Relationship Id="rId42" Type="http://schemas.openxmlformats.org/officeDocument/2006/relationships/hyperlink" Target="#'A-5.1.2.1a'!A1" /><Relationship Id="rId7" Type="http://schemas.openxmlformats.org/officeDocument/2006/relationships/hyperlink" Target="#'A-4.5.1'!A1" /><Relationship Id="rId12" Type="http://schemas.openxmlformats.org/officeDocument/2006/relationships/hyperlink" Target="#'A-4.6.1'!A1" /><Relationship Id="rId17" Type="http://schemas.openxmlformats.org/officeDocument/2006/relationships/hyperlink" Target="#'A-6.2.4'!A1" /><Relationship Id="rId25" Type="http://schemas.openxmlformats.org/officeDocument/2006/relationships/hyperlink" Target="#'A-7.1.6'!A1" /><Relationship Id="rId33" Type="http://schemas.openxmlformats.org/officeDocument/2006/relationships/hyperlink" Target="#'B-6.1.1'!A1" /><Relationship Id="rId38" Type="http://schemas.openxmlformats.org/officeDocument/2006/relationships/hyperlink" Target="#'B-7.2.2'!A1" /><Relationship Id="rId2" Type="http://schemas.openxmlformats.org/officeDocument/2006/relationships/hyperlink" Target="#DOSEN!A7" /><Relationship Id="rId16" Type="http://schemas.openxmlformats.org/officeDocument/2006/relationships/hyperlink" Target="#'A-6.2.3'!A1" /><Relationship Id="rId20" Type="http://schemas.openxmlformats.org/officeDocument/2006/relationships/hyperlink" Target="#'A-6.5.2'!A1" /><Relationship Id="rId29" Type="http://schemas.openxmlformats.org/officeDocument/2006/relationships/hyperlink" Target="#'A-6.2.2'!A1" /><Relationship Id="rId41" Type="http://schemas.openxmlformats.org/officeDocument/2006/relationships/hyperlink" Target="#'A-4.5.5'!A1" /><Relationship Id="rId1" Type="http://schemas.openxmlformats.org/officeDocument/2006/relationships/hyperlink" Target="#IDENTITAS!D5" /><Relationship Id="rId6" Type="http://schemas.openxmlformats.org/officeDocument/2006/relationships/hyperlink" Target="#'A-4.4'!A1" /><Relationship Id="rId11" Type="http://schemas.openxmlformats.org/officeDocument/2006/relationships/hyperlink" Target="#'A-4.5.4.2'!A1" /><Relationship Id="rId24" Type="http://schemas.openxmlformats.org/officeDocument/2006/relationships/hyperlink" Target="#'A-7.1.5'!A1" /><Relationship Id="rId32" Type="http://schemas.openxmlformats.org/officeDocument/2006/relationships/hyperlink" Target="#'B-4.1.3'!A1" /><Relationship Id="rId37" Type="http://schemas.openxmlformats.org/officeDocument/2006/relationships/hyperlink" Target="#'B-7.1.2'!A1" /><Relationship Id="rId40" Type="http://schemas.openxmlformats.org/officeDocument/2006/relationships/hyperlink" Target="#'A-4.5.4.3'!A1" /><Relationship Id="rId5" Type="http://schemas.openxmlformats.org/officeDocument/2006/relationships/hyperlink" Target="#'A-4.3.2'!A1" /><Relationship Id="rId15" Type="http://schemas.openxmlformats.org/officeDocument/2006/relationships/hyperlink" Target="#'A-6.2.1'!A1" /><Relationship Id="rId23" Type="http://schemas.openxmlformats.org/officeDocument/2006/relationships/hyperlink" Target="#'A-7.1.4'!A1" /><Relationship Id="rId28" Type="http://schemas.openxmlformats.org/officeDocument/2006/relationships/hyperlink" Target="#'A-5.1.2.1'!A1" /><Relationship Id="rId36" Type="http://schemas.openxmlformats.org/officeDocument/2006/relationships/hyperlink" Target="#'B-6.4.2'!A1" /><Relationship Id="rId10" Type="http://schemas.openxmlformats.org/officeDocument/2006/relationships/hyperlink" Target="#'A-4.5.4.1'!A1" /><Relationship Id="rId19" Type="http://schemas.openxmlformats.org/officeDocument/2006/relationships/hyperlink" Target="#'A-6.4.1.1'!A1" /><Relationship Id="rId31" Type="http://schemas.openxmlformats.org/officeDocument/2006/relationships/hyperlink" Target="#'B-4.1.2'!A1" /><Relationship Id="rId4" Type="http://schemas.openxmlformats.org/officeDocument/2006/relationships/hyperlink" Target="#'A-4.3.1'!A1" /><Relationship Id="rId9" Type="http://schemas.openxmlformats.org/officeDocument/2006/relationships/hyperlink" Target="#'A-4.5.3'!A1" /><Relationship Id="rId14" Type="http://schemas.openxmlformats.org/officeDocument/2006/relationships/hyperlink" Target="#'A-5.4.3'!A1" /><Relationship Id="rId22" Type="http://schemas.openxmlformats.org/officeDocument/2006/relationships/hyperlink" Target="#PENGISI!A7" /><Relationship Id="rId27" Type="http://schemas.openxmlformats.org/officeDocument/2006/relationships/hyperlink" Target="#'A-3.3.2'!A1" /><Relationship Id="rId30" Type="http://schemas.openxmlformats.org/officeDocument/2006/relationships/hyperlink" Target="#'B-3.2.1'!A1" /><Relationship Id="rId35" Type="http://schemas.openxmlformats.org/officeDocument/2006/relationships/hyperlink" Target="#'B-6.1.3'!A1" /><Relationship Id="rId43" Type="http://schemas.openxmlformats.org/officeDocument/2006/relationships/hyperlink" Target="#'A-5.4.2'!A1" /></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4.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5.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6.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7.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8.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_rels/drawing9.xml.rels><?xml version="1.0" encoding="UTF-8" standalone="yes"?>
<Relationships xmlns="http://schemas.openxmlformats.org/package/2006/relationships"><Relationship Id="rId2" Type="http://schemas.openxmlformats.org/officeDocument/2006/relationships/image" Target="../media/image1.png" /><Relationship Id="rId1" Type="http://schemas.openxmlformats.org/officeDocument/2006/relationships/hyperlink" Target="#DEPAN!A1" /></Relationships>
</file>

<file path=xl/drawings/drawing1.xml><?xml version="1.0" encoding="utf-8"?>
<xdr:wsDr xmlns:xdr="http://schemas.openxmlformats.org/drawingml/2006/spreadsheetDrawing" xmlns:a="http://schemas.openxmlformats.org/drawingml/2006/main">
  <xdr:twoCellAnchor>
    <xdr:from>
      <xdr:col>3</xdr:col>
      <xdr:colOff>2159000</xdr:colOff>
      <xdr:row>7</xdr:row>
      <xdr:rowOff>38100</xdr:rowOff>
    </xdr:from>
    <xdr:to>
      <xdr:col>3</xdr:col>
      <xdr:colOff>2451100</xdr:colOff>
      <xdr:row>7</xdr:row>
      <xdr:rowOff>190500</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152900" y="170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1041400</xdr:colOff>
      <xdr:row>8</xdr:row>
      <xdr:rowOff>50800</xdr:rowOff>
    </xdr:from>
    <xdr:to>
      <xdr:col>3</xdr:col>
      <xdr:colOff>1333500</xdr:colOff>
      <xdr:row>8</xdr:row>
      <xdr:rowOff>203200</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035300" y="1943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3200400</xdr:colOff>
      <xdr:row>10</xdr:row>
      <xdr:rowOff>28575</xdr:rowOff>
    </xdr:from>
    <xdr:to>
      <xdr:col>3</xdr:col>
      <xdr:colOff>3492500</xdr:colOff>
      <xdr:row>10</xdr:row>
      <xdr:rowOff>180975</xdr:rowOff>
    </xdr:to>
    <xdr:sp macro="" textlink="">
      <xdr:nvSpPr>
        <xdr:cNvPr id="7" name="Right Arrow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5629275" y="2466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13</xdr:row>
      <xdr:rowOff>38100</xdr:rowOff>
    </xdr:from>
    <xdr:to>
      <xdr:col>3</xdr:col>
      <xdr:colOff>5080000</xdr:colOff>
      <xdr:row>13</xdr:row>
      <xdr:rowOff>190500</xdr:rowOff>
    </xdr:to>
    <xdr:sp macro="" textlink="">
      <xdr:nvSpPr>
        <xdr:cNvPr id="9" name="Right Arrow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5613400</xdr:colOff>
      <xdr:row>14</xdr:row>
      <xdr:rowOff>38100</xdr:rowOff>
    </xdr:from>
    <xdr:to>
      <xdr:col>3</xdr:col>
      <xdr:colOff>5905500</xdr:colOff>
      <xdr:row>14</xdr:row>
      <xdr:rowOff>190500</xdr:rowOff>
    </xdr:to>
    <xdr:sp macro="" textlink="">
      <xdr:nvSpPr>
        <xdr:cNvPr id="11" name="Right Arrow 10">
          <a:hlinkClick xmlns:r="http://schemas.openxmlformats.org/officeDocument/2006/relationships" r:id="rId5"/>
          <a:extLst>
            <a:ext uri="{FF2B5EF4-FFF2-40B4-BE49-F238E27FC236}">
              <a16:creationId xmlns:a16="http://schemas.microsoft.com/office/drawing/2014/main" id="{00000000-0008-0000-0000-00000B000000}"/>
            </a:ext>
          </a:extLst>
        </xdr:cNvPr>
        <xdr:cNvSpPr/>
      </xdr:nvSpPr>
      <xdr:spPr>
        <a:xfrm>
          <a:off x="8042275" y="4514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2044700</xdr:colOff>
      <xdr:row>15</xdr:row>
      <xdr:rowOff>38100</xdr:rowOff>
    </xdr:from>
    <xdr:to>
      <xdr:col>3</xdr:col>
      <xdr:colOff>2336800</xdr:colOff>
      <xdr:row>15</xdr:row>
      <xdr:rowOff>190500</xdr:rowOff>
    </xdr:to>
    <xdr:sp macro="" textlink="">
      <xdr:nvSpPr>
        <xdr:cNvPr id="14" name="Right Arrow 13">
          <a:hlinkClick xmlns:r="http://schemas.openxmlformats.org/officeDocument/2006/relationships" r:id="rId6"/>
          <a:extLst>
            <a:ext uri="{FF2B5EF4-FFF2-40B4-BE49-F238E27FC236}">
              <a16:creationId xmlns:a16="http://schemas.microsoft.com/office/drawing/2014/main" id="{00000000-0008-0000-0000-00000E000000}"/>
            </a:ext>
          </a:extLst>
        </xdr:cNvPr>
        <xdr:cNvSpPr/>
      </xdr:nvSpPr>
      <xdr:spPr>
        <a:xfrm>
          <a:off x="4038600" y="4127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5454650</xdr:colOff>
      <xdr:row>16</xdr:row>
      <xdr:rowOff>57150</xdr:rowOff>
    </xdr:from>
    <xdr:to>
      <xdr:col>3</xdr:col>
      <xdr:colOff>5746750</xdr:colOff>
      <xdr:row>16</xdr:row>
      <xdr:rowOff>209550</xdr:rowOff>
    </xdr:to>
    <xdr:sp macro="" textlink="">
      <xdr:nvSpPr>
        <xdr:cNvPr id="16" name="Right Arrow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7883525" y="3924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5222875</xdr:colOff>
      <xdr:row>17</xdr:row>
      <xdr:rowOff>50800</xdr:rowOff>
    </xdr:from>
    <xdr:to>
      <xdr:col>3</xdr:col>
      <xdr:colOff>5514975</xdr:colOff>
      <xdr:row>17</xdr:row>
      <xdr:rowOff>203200</xdr:rowOff>
    </xdr:to>
    <xdr:sp macro="" textlink="">
      <xdr:nvSpPr>
        <xdr:cNvPr id="17" name="Right Arrow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7651750" y="5956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3613150</xdr:colOff>
      <xdr:row>18</xdr:row>
      <xdr:rowOff>47625</xdr:rowOff>
    </xdr:from>
    <xdr:to>
      <xdr:col>3</xdr:col>
      <xdr:colOff>3905250</xdr:colOff>
      <xdr:row>18</xdr:row>
      <xdr:rowOff>200025</xdr:rowOff>
    </xdr:to>
    <xdr:sp macro="" textlink="">
      <xdr:nvSpPr>
        <xdr:cNvPr id="18" name="Right Arrow 17">
          <a:hlinkClick xmlns:r="http://schemas.openxmlformats.org/officeDocument/2006/relationships" r:id="rId9"/>
          <a:extLst>
            <a:ext uri="{FF2B5EF4-FFF2-40B4-BE49-F238E27FC236}">
              <a16:creationId xmlns:a16="http://schemas.microsoft.com/office/drawing/2014/main" id="{00000000-0008-0000-0000-000012000000}"/>
            </a:ext>
          </a:extLst>
        </xdr:cNvPr>
        <xdr:cNvSpPr/>
      </xdr:nvSpPr>
      <xdr:spPr>
        <a:xfrm>
          <a:off x="6042025" y="43910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3568700</xdr:colOff>
      <xdr:row>19</xdr:row>
      <xdr:rowOff>47625</xdr:rowOff>
    </xdr:from>
    <xdr:to>
      <xdr:col>3</xdr:col>
      <xdr:colOff>3860800</xdr:colOff>
      <xdr:row>19</xdr:row>
      <xdr:rowOff>200025</xdr:rowOff>
    </xdr:to>
    <xdr:sp macro="" textlink="">
      <xdr:nvSpPr>
        <xdr:cNvPr id="19" name="Right Arrow 18">
          <a:hlinkClick xmlns:r="http://schemas.openxmlformats.org/officeDocument/2006/relationships" r:id="rId10"/>
          <a:extLst>
            <a:ext uri="{FF2B5EF4-FFF2-40B4-BE49-F238E27FC236}">
              <a16:creationId xmlns:a16="http://schemas.microsoft.com/office/drawing/2014/main" id="{00000000-0008-0000-0000-000013000000}"/>
            </a:ext>
          </a:extLst>
        </xdr:cNvPr>
        <xdr:cNvSpPr/>
      </xdr:nvSpPr>
      <xdr:spPr>
        <a:xfrm>
          <a:off x="5997575" y="4629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5508625</xdr:colOff>
      <xdr:row>20</xdr:row>
      <xdr:rowOff>38100</xdr:rowOff>
    </xdr:from>
    <xdr:to>
      <xdr:col>3</xdr:col>
      <xdr:colOff>5800725</xdr:colOff>
      <xdr:row>20</xdr:row>
      <xdr:rowOff>190500</xdr:rowOff>
    </xdr:to>
    <xdr:sp macro="" textlink="">
      <xdr:nvSpPr>
        <xdr:cNvPr id="20" name="Right Arrow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7937500" y="6657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1873250</xdr:colOff>
      <xdr:row>23</xdr:row>
      <xdr:rowOff>38100</xdr:rowOff>
    </xdr:from>
    <xdr:to>
      <xdr:col>3</xdr:col>
      <xdr:colOff>2216150</xdr:colOff>
      <xdr:row>23</xdr:row>
      <xdr:rowOff>215900</xdr:rowOff>
    </xdr:to>
    <xdr:sp macro="" textlink="">
      <xdr:nvSpPr>
        <xdr:cNvPr id="21" name="Right Arrow 20">
          <a:hlinkClick xmlns:r="http://schemas.openxmlformats.org/officeDocument/2006/relationships" r:id="rId12"/>
          <a:extLst>
            <a:ext uri="{FF2B5EF4-FFF2-40B4-BE49-F238E27FC236}">
              <a16:creationId xmlns:a16="http://schemas.microsoft.com/office/drawing/2014/main" id="{00000000-0008-0000-0000-000015000000}"/>
            </a:ext>
          </a:extLst>
        </xdr:cNvPr>
        <xdr:cNvSpPr/>
      </xdr:nvSpPr>
      <xdr:spPr>
        <a:xfrm>
          <a:off x="4302125" y="6896100"/>
          <a:ext cx="342900" cy="1778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25</xdr:row>
      <xdr:rowOff>38100</xdr:rowOff>
    </xdr:from>
    <xdr:to>
      <xdr:col>3</xdr:col>
      <xdr:colOff>4178300</xdr:colOff>
      <xdr:row>25</xdr:row>
      <xdr:rowOff>190500</xdr:rowOff>
    </xdr:to>
    <xdr:sp macro="" textlink="">
      <xdr:nvSpPr>
        <xdr:cNvPr id="22" name="Right Arrow 21">
          <a:hlinkClick xmlns:r="http://schemas.openxmlformats.org/officeDocument/2006/relationships" r:id="rId13"/>
          <a:extLst>
            <a:ext uri="{FF2B5EF4-FFF2-40B4-BE49-F238E27FC236}">
              <a16:creationId xmlns:a16="http://schemas.microsoft.com/office/drawing/2014/main" id="{00000000-0008-0000-0000-000016000000}"/>
            </a:ext>
          </a:extLst>
        </xdr:cNvPr>
        <xdr:cNvSpPr/>
      </xdr:nvSpPr>
      <xdr:spPr>
        <a:xfrm>
          <a:off x="5600700" y="6083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2540000</xdr:colOff>
      <xdr:row>28</xdr:row>
      <xdr:rowOff>38100</xdr:rowOff>
    </xdr:from>
    <xdr:to>
      <xdr:col>3</xdr:col>
      <xdr:colOff>2832100</xdr:colOff>
      <xdr:row>28</xdr:row>
      <xdr:rowOff>190500</xdr:rowOff>
    </xdr:to>
    <xdr:sp macro="" textlink="">
      <xdr:nvSpPr>
        <xdr:cNvPr id="24" name="Right Arrow 23">
          <a:hlinkClick xmlns:r="http://schemas.openxmlformats.org/officeDocument/2006/relationships" r:id="rId14"/>
          <a:extLst>
            <a:ext uri="{FF2B5EF4-FFF2-40B4-BE49-F238E27FC236}">
              <a16:creationId xmlns:a16="http://schemas.microsoft.com/office/drawing/2014/main" id="{00000000-0008-0000-0000-000018000000}"/>
            </a:ext>
          </a:extLst>
        </xdr:cNvPr>
        <xdr:cNvSpPr/>
      </xdr:nvSpPr>
      <xdr:spPr>
        <a:xfrm>
          <a:off x="4254500" y="6540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29</xdr:row>
      <xdr:rowOff>50800</xdr:rowOff>
    </xdr:from>
    <xdr:to>
      <xdr:col>3</xdr:col>
      <xdr:colOff>2781300</xdr:colOff>
      <xdr:row>29</xdr:row>
      <xdr:rowOff>203200</xdr:rowOff>
    </xdr:to>
    <xdr:sp macro="" textlink="">
      <xdr:nvSpPr>
        <xdr:cNvPr id="28" name="Right Arrow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4203700" y="7620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31</xdr:row>
      <xdr:rowOff>38100</xdr:rowOff>
    </xdr:from>
    <xdr:to>
      <xdr:col>3</xdr:col>
      <xdr:colOff>3086100</xdr:colOff>
      <xdr:row>31</xdr:row>
      <xdr:rowOff>190500</xdr:rowOff>
    </xdr:to>
    <xdr:sp macro="" textlink="">
      <xdr:nvSpPr>
        <xdr:cNvPr id="29" name="Right Arrow 28">
          <a:hlinkClick xmlns:r="http://schemas.openxmlformats.org/officeDocument/2006/relationships" r:id="rId16"/>
          <a:extLst>
            <a:ext uri="{FF2B5EF4-FFF2-40B4-BE49-F238E27FC236}">
              <a16:creationId xmlns:a16="http://schemas.microsoft.com/office/drawing/2014/main" id="{00000000-0008-0000-0000-00001D000000}"/>
            </a:ext>
          </a:extLst>
        </xdr:cNvPr>
        <xdr:cNvSpPr/>
      </xdr:nvSpPr>
      <xdr:spPr>
        <a:xfrm>
          <a:off x="4508500" y="7835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4225925</xdr:colOff>
      <xdr:row>32</xdr:row>
      <xdr:rowOff>38100</xdr:rowOff>
    </xdr:from>
    <xdr:to>
      <xdr:col>3</xdr:col>
      <xdr:colOff>4518025</xdr:colOff>
      <xdr:row>32</xdr:row>
      <xdr:rowOff>190500</xdr:rowOff>
    </xdr:to>
    <xdr:sp macro="" textlink="">
      <xdr:nvSpPr>
        <xdr:cNvPr id="31" name="Right Arrow 30">
          <a:hlinkClick xmlns:r="http://schemas.openxmlformats.org/officeDocument/2006/relationships" r:id="rId17"/>
          <a:extLst>
            <a:ext uri="{FF2B5EF4-FFF2-40B4-BE49-F238E27FC236}">
              <a16:creationId xmlns:a16="http://schemas.microsoft.com/office/drawing/2014/main" id="{00000000-0008-0000-0000-00001F000000}"/>
            </a:ext>
          </a:extLst>
        </xdr:cNvPr>
        <xdr:cNvSpPr/>
      </xdr:nvSpPr>
      <xdr:spPr>
        <a:xfrm>
          <a:off x="6654800" y="10506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2616200</xdr:colOff>
      <xdr:row>33</xdr:row>
      <xdr:rowOff>63500</xdr:rowOff>
    </xdr:from>
    <xdr:to>
      <xdr:col>3</xdr:col>
      <xdr:colOff>2908300</xdr:colOff>
      <xdr:row>33</xdr:row>
      <xdr:rowOff>215900</xdr:rowOff>
    </xdr:to>
    <xdr:sp macro="" textlink="">
      <xdr:nvSpPr>
        <xdr:cNvPr id="32" name="Right Arrow 31">
          <a:hlinkClick xmlns:r="http://schemas.openxmlformats.org/officeDocument/2006/relationships" r:id="rId18"/>
          <a:extLst>
            <a:ext uri="{FF2B5EF4-FFF2-40B4-BE49-F238E27FC236}">
              <a16:creationId xmlns:a16="http://schemas.microsoft.com/office/drawing/2014/main" id="{00000000-0008-0000-0000-000020000000}"/>
            </a:ext>
          </a:extLst>
        </xdr:cNvPr>
        <xdr:cNvSpPr/>
      </xdr:nvSpPr>
      <xdr:spPr>
        <a:xfrm>
          <a:off x="4330700" y="8318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3206750</xdr:colOff>
      <xdr:row>34</xdr:row>
      <xdr:rowOff>63500</xdr:rowOff>
    </xdr:from>
    <xdr:to>
      <xdr:col>3</xdr:col>
      <xdr:colOff>3498850</xdr:colOff>
      <xdr:row>34</xdr:row>
      <xdr:rowOff>215900</xdr:rowOff>
    </xdr:to>
    <xdr:sp macro="" textlink="">
      <xdr:nvSpPr>
        <xdr:cNvPr id="35" name="Right Arrow 34">
          <a:hlinkClick xmlns:r="http://schemas.openxmlformats.org/officeDocument/2006/relationships" r:id="rId19"/>
          <a:extLst>
            <a:ext uri="{FF2B5EF4-FFF2-40B4-BE49-F238E27FC236}">
              <a16:creationId xmlns:a16="http://schemas.microsoft.com/office/drawing/2014/main" id="{00000000-0008-0000-0000-000023000000}"/>
            </a:ext>
          </a:extLst>
        </xdr:cNvPr>
        <xdr:cNvSpPr/>
      </xdr:nvSpPr>
      <xdr:spPr>
        <a:xfrm>
          <a:off x="5635625" y="11483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2451100</xdr:colOff>
      <xdr:row>35</xdr:row>
      <xdr:rowOff>50800</xdr:rowOff>
    </xdr:from>
    <xdr:to>
      <xdr:col>3</xdr:col>
      <xdr:colOff>2743200</xdr:colOff>
      <xdr:row>35</xdr:row>
      <xdr:rowOff>203200</xdr:rowOff>
    </xdr:to>
    <xdr:sp macro="" textlink="">
      <xdr:nvSpPr>
        <xdr:cNvPr id="37" name="Right Arrow 36">
          <a:hlinkClick xmlns:r="http://schemas.openxmlformats.org/officeDocument/2006/relationships" r:id="rId20"/>
          <a:extLst>
            <a:ext uri="{FF2B5EF4-FFF2-40B4-BE49-F238E27FC236}">
              <a16:creationId xmlns:a16="http://schemas.microsoft.com/office/drawing/2014/main" id="{00000000-0008-0000-0000-000025000000}"/>
            </a:ext>
          </a:extLst>
        </xdr:cNvPr>
        <xdr:cNvSpPr/>
      </xdr:nvSpPr>
      <xdr:spPr>
        <a:xfrm>
          <a:off x="4879975" y="12185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4953000</xdr:colOff>
      <xdr:row>39</xdr:row>
      <xdr:rowOff>50800</xdr:rowOff>
    </xdr:from>
    <xdr:to>
      <xdr:col>3</xdr:col>
      <xdr:colOff>5245100</xdr:colOff>
      <xdr:row>39</xdr:row>
      <xdr:rowOff>203200</xdr:rowOff>
    </xdr:to>
    <xdr:sp macro="" textlink="">
      <xdr:nvSpPr>
        <xdr:cNvPr id="38" name="Right Arrow 37">
          <a:hlinkClick xmlns:r="http://schemas.openxmlformats.org/officeDocument/2006/relationships" r:id="rId21"/>
          <a:extLst>
            <a:ext uri="{FF2B5EF4-FFF2-40B4-BE49-F238E27FC236}">
              <a16:creationId xmlns:a16="http://schemas.microsoft.com/office/drawing/2014/main" id="{00000000-0008-0000-0000-000026000000}"/>
            </a:ext>
          </a:extLst>
        </xdr:cNvPr>
        <xdr:cNvSpPr/>
      </xdr:nvSpPr>
      <xdr:spPr>
        <a:xfrm>
          <a:off x="6667500" y="10756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1181100</xdr:colOff>
      <xdr:row>6</xdr:row>
      <xdr:rowOff>38100</xdr:rowOff>
    </xdr:from>
    <xdr:to>
      <xdr:col>3</xdr:col>
      <xdr:colOff>1473200</xdr:colOff>
      <xdr:row>6</xdr:row>
      <xdr:rowOff>190500</xdr:rowOff>
    </xdr:to>
    <xdr:sp macro="" textlink="">
      <xdr:nvSpPr>
        <xdr:cNvPr id="41" name="Right Arrow 40">
          <a:hlinkClick xmlns:r="http://schemas.openxmlformats.org/officeDocument/2006/relationships" r:id="rId22"/>
          <a:extLst>
            <a:ext uri="{FF2B5EF4-FFF2-40B4-BE49-F238E27FC236}">
              <a16:creationId xmlns:a16="http://schemas.microsoft.com/office/drawing/2014/main" id="{00000000-0008-0000-0000-000029000000}"/>
            </a:ext>
          </a:extLst>
        </xdr:cNvPr>
        <xdr:cNvSpPr/>
      </xdr:nvSpPr>
      <xdr:spPr>
        <a:xfrm>
          <a:off x="3175000" y="147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2019300</xdr:colOff>
      <xdr:row>36</xdr:row>
      <xdr:rowOff>38100</xdr:rowOff>
    </xdr:from>
    <xdr:to>
      <xdr:col>3</xdr:col>
      <xdr:colOff>2311400</xdr:colOff>
      <xdr:row>36</xdr:row>
      <xdr:rowOff>190500</xdr:rowOff>
    </xdr:to>
    <xdr:sp macro="" textlink="">
      <xdr:nvSpPr>
        <xdr:cNvPr id="42" name="Right Arrow 41">
          <a:hlinkClick xmlns:r="http://schemas.openxmlformats.org/officeDocument/2006/relationships" r:id="rId23"/>
          <a:extLst>
            <a:ext uri="{FF2B5EF4-FFF2-40B4-BE49-F238E27FC236}">
              <a16:creationId xmlns:a16="http://schemas.microsoft.com/office/drawing/2014/main" id="{00000000-0008-0000-0000-00002A000000}"/>
            </a:ext>
          </a:extLst>
        </xdr:cNvPr>
        <xdr:cNvSpPr/>
      </xdr:nvSpPr>
      <xdr:spPr>
        <a:xfrm>
          <a:off x="3733800" y="10058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37</xdr:row>
      <xdr:rowOff>50800</xdr:rowOff>
    </xdr:from>
    <xdr:to>
      <xdr:col>3</xdr:col>
      <xdr:colOff>4699000</xdr:colOff>
      <xdr:row>37</xdr:row>
      <xdr:rowOff>203200</xdr:rowOff>
    </xdr:to>
    <xdr:sp macro="" textlink="">
      <xdr:nvSpPr>
        <xdr:cNvPr id="43" name="Right Arrow 42">
          <a:hlinkClick xmlns:r="http://schemas.openxmlformats.org/officeDocument/2006/relationships" r:id="rId24"/>
          <a:extLst>
            <a:ext uri="{FF2B5EF4-FFF2-40B4-BE49-F238E27FC236}">
              <a16:creationId xmlns:a16="http://schemas.microsoft.com/office/drawing/2014/main" id="{00000000-0008-0000-0000-00002B000000}"/>
            </a:ext>
          </a:extLst>
        </xdr:cNvPr>
        <xdr:cNvSpPr/>
      </xdr:nvSpPr>
      <xdr:spPr>
        <a:xfrm>
          <a:off x="6835775" y="128238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3800475</xdr:colOff>
      <xdr:row>38</xdr:row>
      <xdr:rowOff>28575</xdr:rowOff>
    </xdr:from>
    <xdr:to>
      <xdr:col>3</xdr:col>
      <xdr:colOff>4092575</xdr:colOff>
      <xdr:row>38</xdr:row>
      <xdr:rowOff>180975</xdr:rowOff>
    </xdr:to>
    <xdr:sp macro="" textlink="">
      <xdr:nvSpPr>
        <xdr:cNvPr id="44" name="Right Arrow 43">
          <a:hlinkClick xmlns:r="http://schemas.openxmlformats.org/officeDocument/2006/relationships" r:id="rId25"/>
          <a:extLst>
            <a:ext uri="{FF2B5EF4-FFF2-40B4-BE49-F238E27FC236}">
              <a16:creationId xmlns:a16="http://schemas.microsoft.com/office/drawing/2014/main" id="{00000000-0008-0000-0000-00002C000000}"/>
            </a:ext>
          </a:extLst>
        </xdr:cNvPr>
        <xdr:cNvSpPr/>
      </xdr:nvSpPr>
      <xdr:spPr>
        <a:xfrm>
          <a:off x="6229350" y="9134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3305175</xdr:colOff>
      <xdr:row>11</xdr:row>
      <xdr:rowOff>66675</xdr:rowOff>
    </xdr:from>
    <xdr:to>
      <xdr:col>3</xdr:col>
      <xdr:colOff>3597275</xdr:colOff>
      <xdr:row>11</xdr:row>
      <xdr:rowOff>219075</xdr:rowOff>
    </xdr:to>
    <xdr:sp macro="" textlink="">
      <xdr:nvSpPr>
        <xdr:cNvPr id="46" name="Right Arrow 45">
          <a:hlinkClick xmlns:r="http://schemas.openxmlformats.org/officeDocument/2006/relationships" r:id="rId26"/>
          <a:extLst>
            <a:ext uri="{FF2B5EF4-FFF2-40B4-BE49-F238E27FC236}">
              <a16:creationId xmlns:a16="http://schemas.microsoft.com/office/drawing/2014/main" id="{00000000-0008-0000-0000-00002E000000}"/>
            </a:ext>
          </a:extLst>
        </xdr:cNvPr>
        <xdr:cNvSpPr/>
      </xdr:nvSpPr>
      <xdr:spPr>
        <a:xfrm>
          <a:off x="5734050" y="274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1943100</xdr:colOff>
      <xdr:row>12</xdr:row>
      <xdr:rowOff>38100</xdr:rowOff>
    </xdr:from>
    <xdr:to>
      <xdr:col>3</xdr:col>
      <xdr:colOff>2235200</xdr:colOff>
      <xdr:row>12</xdr:row>
      <xdr:rowOff>190500</xdr:rowOff>
    </xdr:to>
    <xdr:sp macro="" textlink="">
      <xdr:nvSpPr>
        <xdr:cNvPr id="47" name="Right Arrow 46">
          <a:hlinkClick xmlns:r="http://schemas.openxmlformats.org/officeDocument/2006/relationships" r:id="rId27"/>
          <a:extLst>
            <a:ext uri="{FF2B5EF4-FFF2-40B4-BE49-F238E27FC236}">
              <a16:creationId xmlns:a16="http://schemas.microsoft.com/office/drawing/2014/main" id="{00000000-0008-0000-0000-00002F000000}"/>
            </a:ext>
          </a:extLst>
        </xdr:cNvPr>
        <xdr:cNvSpPr/>
      </xdr:nvSpPr>
      <xdr:spPr>
        <a:xfrm>
          <a:off x="4371975" y="2952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25</xdr:row>
      <xdr:rowOff>38100</xdr:rowOff>
    </xdr:from>
    <xdr:to>
      <xdr:col>3</xdr:col>
      <xdr:colOff>4178300</xdr:colOff>
      <xdr:row>25</xdr:row>
      <xdr:rowOff>190500</xdr:rowOff>
    </xdr:to>
    <xdr:sp macro="" textlink="">
      <xdr:nvSpPr>
        <xdr:cNvPr id="49" name="Right Arrow 48">
          <a:hlinkClick xmlns:r="http://schemas.openxmlformats.org/officeDocument/2006/relationships" r:id="rId28"/>
          <a:extLst>
            <a:ext uri="{FF2B5EF4-FFF2-40B4-BE49-F238E27FC236}">
              <a16:creationId xmlns:a16="http://schemas.microsoft.com/office/drawing/2014/main" id="{00000000-0008-0000-0000-000031000000}"/>
            </a:ext>
          </a:extLst>
        </xdr:cNvPr>
        <xdr:cNvSpPr/>
      </xdr:nvSpPr>
      <xdr:spPr>
        <a:xfrm>
          <a:off x="6315075" y="7381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30</xdr:row>
      <xdr:rowOff>50800</xdr:rowOff>
    </xdr:from>
    <xdr:to>
      <xdr:col>3</xdr:col>
      <xdr:colOff>2781300</xdr:colOff>
      <xdr:row>30</xdr:row>
      <xdr:rowOff>203200</xdr:rowOff>
    </xdr:to>
    <xdr:sp macro="" textlink="">
      <xdr:nvSpPr>
        <xdr:cNvPr id="53" name="Right Arrow 52">
          <a:hlinkClick xmlns:r="http://schemas.openxmlformats.org/officeDocument/2006/relationships" r:id="rId29"/>
          <a:extLst>
            <a:ext uri="{FF2B5EF4-FFF2-40B4-BE49-F238E27FC236}">
              <a16:creationId xmlns:a16="http://schemas.microsoft.com/office/drawing/2014/main" id="{00000000-0008-0000-0000-000035000000}"/>
            </a:ext>
          </a:extLst>
        </xdr:cNvPr>
        <xdr:cNvSpPr/>
      </xdr:nvSpPr>
      <xdr:spPr>
        <a:xfrm>
          <a:off x="4918075" y="980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40</xdr:row>
      <xdr:rowOff>38100</xdr:rowOff>
    </xdr:from>
    <xdr:to>
      <xdr:col>3</xdr:col>
      <xdr:colOff>4283075</xdr:colOff>
      <xdr:row>40</xdr:row>
      <xdr:rowOff>190500</xdr:rowOff>
    </xdr:to>
    <xdr:sp macro="" textlink="">
      <xdr:nvSpPr>
        <xdr:cNvPr id="55" name="Right Arrow 54">
          <a:hlinkClick xmlns:r="http://schemas.openxmlformats.org/officeDocument/2006/relationships" r:id="rId30"/>
          <a:extLst>
            <a:ext uri="{FF2B5EF4-FFF2-40B4-BE49-F238E27FC236}">
              <a16:creationId xmlns:a16="http://schemas.microsoft.com/office/drawing/2014/main" id="{00000000-0008-0000-0000-000037000000}"/>
            </a:ext>
          </a:extLst>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41</xdr:row>
      <xdr:rowOff>38100</xdr:rowOff>
    </xdr:from>
    <xdr:to>
      <xdr:col>3</xdr:col>
      <xdr:colOff>5080000</xdr:colOff>
      <xdr:row>41</xdr:row>
      <xdr:rowOff>190500</xdr:rowOff>
    </xdr:to>
    <xdr:sp macro="" textlink="">
      <xdr:nvSpPr>
        <xdr:cNvPr id="56" name="Right Arrow 55">
          <a:hlinkClick xmlns:r="http://schemas.openxmlformats.org/officeDocument/2006/relationships" r:id="rId31"/>
          <a:extLst>
            <a:ext uri="{FF2B5EF4-FFF2-40B4-BE49-F238E27FC236}">
              <a16:creationId xmlns:a16="http://schemas.microsoft.com/office/drawing/2014/main" id="{00000000-0008-0000-0000-000038000000}"/>
            </a:ext>
          </a:extLst>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3978275</xdr:colOff>
      <xdr:row>42</xdr:row>
      <xdr:rowOff>38100</xdr:rowOff>
    </xdr:from>
    <xdr:to>
      <xdr:col>3</xdr:col>
      <xdr:colOff>4270375</xdr:colOff>
      <xdr:row>42</xdr:row>
      <xdr:rowOff>190500</xdr:rowOff>
    </xdr:to>
    <xdr:sp macro="" textlink="">
      <xdr:nvSpPr>
        <xdr:cNvPr id="57" name="Right Arrow 56">
          <a:hlinkClick xmlns:r="http://schemas.openxmlformats.org/officeDocument/2006/relationships" r:id="rId32"/>
          <a:extLst>
            <a:ext uri="{FF2B5EF4-FFF2-40B4-BE49-F238E27FC236}">
              <a16:creationId xmlns:a16="http://schemas.microsoft.com/office/drawing/2014/main" id="{00000000-0008-0000-0000-000039000000}"/>
            </a:ext>
          </a:extLst>
        </xdr:cNvPr>
        <xdr:cNvSpPr/>
      </xdr:nvSpPr>
      <xdr:spPr>
        <a:xfrm>
          <a:off x="6407150" y="15116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43</xdr:row>
      <xdr:rowOff>38100</xdr:rowOff>
    </xdr:from>
    <xdr:to>
      <xdr:col>3</xdr:col>
      <xdr:colOff>3632200</xdr:colOff>
      <xdr:row>43</xdr:row>
      <xdr:rowOff>190500</xdr:rowOff>
    </xdr:to>
    <xdr:sp macro="" textlink="">
      <xdr:nvSpPr>
        <xdr:cNvPr id="59" name="Right Arrow 58">
          <a:hlinkClick xmlns:r="http://schemas.openxmlformats.org/officeDocument/2006/relationships" r:id="rId33"/>
          <a:extLst>
            <a:ext uri="{FF2B5EF4-FFF2-40B4-BE49-F238E27FC236}">
              <a16:creationId xmlns:a16="http://schemas.microsoft.com/office/drawing/2014/main" id="{00000000-0008-0000-0000-00003B000000}"/>
            </a:ext>
          </a:extLst>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44</xdr:row>
      <xdr:rowOff>38100</xdr:rowOff>
    </xdr:from>
    <xdr:to>
      <xdr:col>3</xdr:col>
      <xdr:colOff>3632200</xdr:colOff>
      <xdr:row>44</xdr:row>
      <xdr:rowOff>190500</xdr:rowOff>
    </xdr:to>
    <xdr:sp macro="" textlink="">
      <xdr:nvSpPr>
        <xdr:cNvPr id="60" name="Right Arrow 59">
          <a:hlinkClick xmlns:r="http://schemas.openxmlformats.org/officeDocument/2006/relationships" r:id="rId34"/>
          <a:extLst>
            <a:ext uri="{FF2B5EF4-FFF2-40B4-BE49-F238E27FC236}">
              <a16:creationId xmlns:a16="http://schemas.microsoft.com/office/drawing/2014/main" id="{00000000-0008-0000-0000-00003C000000}"/>
            </a:ext>
          </a:extLst>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45</xdr:row>
      <xdr:rowOff>38100</xdr:rowOff>
    </xdr:from>
    <xdr:to>
      <xdr:col>3</xdr:col>
      <xdr:colOff>3632200</xdr:colOff>
      <xdr:row>45</xdr:row>
      <xdr:rowOff>190500</xdr:rowOff>
    </xdr:to>
    <xdr:sp macro="" textlink="">
      <xdr:nvSpPr>
        <xdr:cNvPr id="61" name="Right Arrow 60">
          <a:hlinkClick xmlns:r="http://schemas.openxmlformats.org/officeDocument/2006/relationships" r:id="rId35"/>
          <a:extLst>
            <a:ext uri="{FF2B5EF4-FFF2-40B4-BE49-F238E27FC236}">
              <a16:creationId xmlns:a16="http://schemas.microsoft.com/office/drawing/2014/main" id="{00000000-0008-0000-0000-00003D000000}"/>
            </a:ext>
          </a:extLst>
        </xdr:cNvPr>
        <xdr:cNvSpPr/>
      </xdr:nvSpPr>
      <xdr:spPr>
        <a:xfrm>
          <a:off x="5768975" y="15992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46</xdr:row>
      <xdr:rowOff>38100</xdr:rowOff>
    </xdr:from>
    <xdr:to>
      <xdr:col>3</xdr:col>
      <xdr:colOff>3632200</xdr:colOff>
      <xdr:row>46</xdr:row>
      <xdr:rowOff>190500</xdr:rowOff>
    </xdr:to>
    <xdr:sp macro="" textlink="">
      <xdr:nvSpPr>
        <xdr:cNvPr id="64" name="Right Arrow 63">
          <a:hlinkClick xmlns:r="http://schemas.openxmlformats.org/officeDocument/2006/relationships" r:id="rId36"/>
          <a:extLst>
            <a:ext uri="{FF2B5EF4-FFF2-40B4-BE49-F238E27FC236}">
              <a16:creationId xmlns:a16="http://schemas.microsoft.com/office/drawing/2014/main" id="{00000000-0008-0000-0000-000040000000}"/>
            </a:ext>
          </a:extLst>
        </xdr:cNvPr>
        <xdr:cNvSpPr/>
      </xdr:nvSpPr>
      <xdr:spPr>
        <a:xfrm>
          <a:off x="5768975" y="16706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47</xdr:row>
      <xdr:rowOff>38100</xdr:rowOff>
    </xdr:from>
    <xdr:to>
      <xdr:col>3</xdr:col>
      <xdr:colOff>3632200</xdr:colOff>
      <xdr:row>47</xdr:row>
      <xdr:rowOff>190500</xdr:rowOff>
    </xdr:to>
    <xdr:sp macro="" textlink="">
      <xdr:nvSpPr>
        <xdr:cNvPr id="65" name="Right Arrow 64">
          <a:hlinkClick xmlns:r="http://schemas.openxmlformats.org/officeDocument/2006/relationships" r:id="rId37"/>
          <a:extLst>
            <a:ext uri="{FF2B5EF4-FFF2-40B4-BE49-F238E27FC236}">
              <a16:creationId xmlns:a16="http://schemas.microsoft.com/office/drawing/2014/main" id="{00000000-0008-0000-0000-000041000000}"/>
            </a:ext>
          </a:extLst>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6178550</xdr:colOff>
      <xdr:row>48</xdr:row>
      <xdr:rowOff>38100</xdr:rowOff>
    </xdr:from>
    <xdr:to>
      <xdr:col>3</xdr:col>
      <xdr:colOff>6470650</xdr:colOff>
      <xdr:row>48</xdr:row>
      <xdr:rowOff>190500</xdr:rowOff>
    </xdr:to>
    <xdr:sp macro="" textlink="">
      <xdr:nvSpPr>
        <xdr:cNvPr id="66" name="Right Arrow 65">
          <a:hlinkClick xmlns:r="http://schemas.openxmlformats.org/officeDocument/2006/relationships" r:id="rId38"/>
          <a:extLst>
            <a:ext uri="{FF2B5EF4-FFF2-40B4-BE49-F238E27FC236}">
              <a16:creationId xmlns:a16="http://schemas.microsoft.com/office/drawing/2014/main" id="{00000000-0008-0000-0000-000042000000}"/>
            </a:ext>
          </a:extLst>
        </xdr:cNvPr>
        <xdr:cNvSpPr/>
      </xdr:nvSpPr>
      <xdr:spPr>
        <a:xfrm>
          <a:off x="8607425" y="17583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2181225</xdr:colOff>
      <xdr:row>0</xdr:row>
      <xdr:rowOff>0</xdr:rowOff>
    </xdr:from>
    <xdr:to>
      <xdr:col>3</xdr:col>
      <xdr:colOff>3333750</xdr:colOff>
      <xdr:row>4</xdr:row>
      <xdr:rowOff>4094</xdr:rowOff>
    </xdr:to>
    <xdr:pic>
      <xdr:nvPicPr>
        <xdr:cNvPr id="70" name="Pictur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39"/>
        <a:stretch>
          <a:fillRect/>
        </a:stretch>
      </xdr:blipFill>
      <xdr:spPr>
        <a:xfrm>
          <a:off x="4610100" y="0"/>
          <a:ext cx="1152525" cy="956594"/>
        </a:xfrm>
        <a:prstGeom prst="rect">
          <a:avLst/>
        </a:prstGeom>
      </xdr:spPr>
    </xdr:pic>
    <xdr:clientData/>
  </xdr:twoCellAnchor>
  <xdr:twoCellAnchor>
    <xdr:from>
      <xdr:col>3</xdr:col>
      <xdr:colOff>5508625</xdr:colOff>
      <xdr:row>21</xdr:row>
      <xdr:rowOff>38100</xdr:rowOff>
    </xdr:from>
    <xdr:to>
      <xdr:col>3</xdr:col>
      <xdr:colOff>5800725</xdr:colOff>
      <xdr:row>21</xdr:row>
      <xdr:rowOff>190500</xdr:rowOff>
    </xdr:to>
    <xdr:sp macro="" textlink="">
      <xdr:nvSpPr>
        <xdr:cNvPr id="69" name="Right Arrow 68">
          <a:hlinkClick xmlns:r="http://schemas.openxmlformats.org/officeDocument/2006/relationships" r:id="rId40"/>
          <a:extLst>
            <a:ext uri="{FF2B5EF4-FFF2-40B4-BE49-F238E27FC236}">
              <a16:creationId xmlns:a16="http://schemas.microsoft.com/office/drawing/2014/main" id="{00000000-0008-0000-0000-000045000000}"/>
            </a:ext>
          </a:extLst>
        </xdr:cNvPr>
        <xdr:cNvSpPr/>
      </xdr:nvSpPr>
      <xdr:spPr>
        <a:xfrm>
          <a:off x="7937500" y="4857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3289300</xdr:colOff>
      <xdr:row>22</xdr:row>
      <xdr:rowOff>47625</xdr:rowOff>
    </xdr:from>
    <xdr:to>
      <xdr:col>3</xdr:col>
      <xdr:colOff>3581400</xdr:colOff>
      <xdr:row>22</xdr:row>
      <xdr:rowOff>200025</xdr:rowOff>
    </xdr:to>
    <xdr:sp macro="" textlink="">
      <xdr:nvSpPr>
        <xdr:cNvPr id="71" name="Right Arrow 70">
          <a:hlinkClick xmlns:r="http://schemas.openxmlformats.org/officeDocument/2006/relationships" r:id="rId41"/>
          <a:extLst>
            <a:ext uri="{FF2B5EF4-FFF2-40B4-BE49-F238E27FC236}">
              <a16:creationId xmlns:a16="http://schemas.microsoft.com/office/drawing/2014/main" id="{00000000-0008-0000-0000-000047000000}"/>
            </a:ext>
          </a:extLst>
        </xdr:cNvPr>
        <xdr:cNvSpPr/>
      </xdr:nvSpPr>
      <xdr:spPr>
        <a:xfrm>
          <a:off x="5718175" y="53435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24</xdr:row>
      <xdr:rowOff>38100</xdr:rowOff>
    </xdr:from>
    <xdr:to>
      <xdr:col>3</xdr:col>
      <xdr:colOff>4178300</xdr:colOff>
      <xdr:row>24</xdr:row>
      <xdr:rowOff>190500</xdr:rowOff>
    </xdr:to>
    <xdr:sp macro="" textlink="">
      <xdr:nvSpPr>
        <xdr:cNvPr id="72" name="Right Arrow 71">
          <a:hlinkClick xmlns:r="http://schemas.openxmlformats.org/officeDocument/2006/relationships" r:id="rId42"/>
          <a:extLst>
            <a:ext uri="{FF2B5EF4-FFF2-40B4-BE49-F238E27FC236}">
              <a16:creationId xmlns:a16="http://schemas.microsoft.com/office/drawing/2014/main" id="{00000000-0008-0000-0000-000048000000}"/>
            </a:ext>
          </a:extLst>
        </xdr:cNvPr>
        <xdr:cNvSpPr/>
      </xdr:nvSpPr>
      <xdr:spPr>
        <a:xfrm>
          <a:off x="6315075" y="60483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26</xdr:row>
      <xdr:rowOff>38100</xdr:rowOff>
    </xdr:from>
    <xdr:to>
      <xdr:col>3</xdr:col>
      <xdr:colOff>4178300</xdr:colOff>
      <xdr:row>26</xdr:row>
      <xdr:rowOff>190500</xdr:rowOff>
    </xdr:to>
    <xdr:sp macro="" textlink="">
      <xdr:nvSpPr>
        <xdr:cNvPr id="73" name="Right Arrow 72">
          <a:hlinkClick xmlns:r="http://schemas.openxmlformats.org/officeDocument/2006/relationships" r:id="rId13"/>
          <a:extLst>
            <a:ext uri="{FF2B5EF4-FFF2-40B4-BE49-F238E27FC236}">
              <a16:creationId xmlns:a16="http://schemas.microsoft.com/office/drawing/2014/main" id="{00000000-0008-0000-0000-000049000000}"/>
            </a:ext>
          </a:extLst>
        </xdr:cNvPr>
        <xdr:cNvSpPr/>
      </xdr:nvSpPr>
      <xdr:spPr>
        <a:xfrm>
          <a:off x="6315075" y="60483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2276475</xdr:colOff>
      <xdr:row>26</xdr:row>
      <xdr:rowOff>28575</xdr:rowOff>
    </xdr:from>
    <xdr:to>
      <xdr:col>3</xdr:col>
      <xdr:colOff>2568575</xdr:colOff>
      <xdr:row>26</xdr:row>
      <xdr:rowOff>180975</xdr:rowOff>
    </xdr:to>
    <xdr:sp macro="" textlink="">
      <xdr:nvSpPr>
        <xdr:cNvPr id="74" name="Right Arrow 73">
          <a:hlinkClick xmlns:r="http://schemas.openxmlformats.org/officeDocument/2006/relationships" r:id="rId13"/>
          <a:extLst>
            <a:ext uri="{FF2B5EF4-FFF2-40B4-BE49-F238E27FC236}">
              <a16:creationId xmlns:a16="http://schemas.microsoft.com/office/drawing/2014/main" id="{00000000-0008-0000-0000-00004A000000}"/>
            </a:ext>
          </a:extLst>
        </xdr:cNvPr>
        <xdr:cNvSpPr/>
      </xdr:nvSpPr>
      <xdr:spPr>
        <a:xfrm>
          <a:off x="4705350" y="6276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2540000</xdr:colOff>
      <xdr:row>27</xdr:row>
      <xdr:rowOff>38100</xdr:rowOff>
    </xdr:from>
    <xdr:to>
      <xdr:col>3</xdr:col>
      <xdr:colOff>2832100</xdr:colOff>
      <xdr:row>27</xdr:row>
      <xdr:rowOff>190500</xdr:rowOff>
    </xdr:to>
    <xdr:sp macro="" textlink="">
      <xdr:nvSpPr>
        <xdr:cNvPr id="75" name="Right Arrow 74">
          <a:hlinkClick xmlns:r="http://schemas.openxmlformats.org/officeDocument/2006/relationships" r:id="rId43"/>
          <a:extLst>
            <a:ext uri="{FF2B5EF4-FFF2-40B4-BE49-F238E27FC236}">
              <a16:creationId xmlns:a16="http://schemas.microsoft.com/office/drawing/2014/main" id="{00000000-0008-0000-0000-00004B000000}"/>
            </a:ext>
          </a:extLst>
        </xdr:cNvPr>
        <xdr:cNvSpPr/>
      </xdr:nvSpPr>
      <xdr:spPr>
        <a:xfrm>
          <a:off x="4968875" y="6762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314325</xdr:colOff>
      <xdr:row>0</xdr:row>
      <xdr:rowOff>34925</xdr:rowOff>
    </xdr:from>
    <xdr:to>
      <xdr:col>7</xdr:col>
      <xdr:colOff>3175</xdr:colOff>
      <xdr:row>2</xdr:row>
      <xdr:rowOff>171450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10001250" y="34925"/>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101600</xdr:colOff>
      <xdr:row>0</xdr:row>
      <xdr:rowOff>152400</xdr:rowOff>
    </xdr:from>
    <xdr:to>
      <xdr:col>7</xdr:col>
      <xdr:colOff>850900</xdr:colOff>
      <xdr:row>3</xdr:row>
      <xdr:rowOff>50800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129413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1666875</xdr:colOff>
      <xdr:row>0</xdr:row>
      <xdr:rowOff>123825</xdr:rowOff>
    </xdr:from>
    <xdr:to>
      <xdr:col>4</xdr:col>
      <xdr:colOff>2416175</xdr:colOff>
      <xdr:row>3</xdr:row>
      <xdr:rowOff>12700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056322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409575</xdr:colOff>
      <xdr:row>1</xdr:row>
      <xdr:rowOff>0</xdr:rowOff>
    </xdr:from>
    <xdr:to>
      <xdr:col>7</xdr:col>
      <xdr:colOff>644525</xdr:colOff>
      <xdr:row>3</xdr:row>
      <xdr:rowOff>127000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12277725" y="238125"/>
          <a:ext cx="873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28576</xdr:colOff>
      <xdr:row>0</xdr:row>
      <xdr:rowOff>165100</xdr:rowOff>
    </xdr:from>
    <xdr:to>
      <xdr:col>8</xdr:col>
      <xdr:colOff>1</xdr:colOff>
      <xdr:row>3</xdr:row>
      <xdr:rowOff>63500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1049001" y="165100"/>
          <a:ext cx="70485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8</xdr:col>
      <xdr:colOff>254000</xdr:colOff>
      <xdr:row>3</xdr:row>
      <xdr:rowOff>63500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116332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28576</xdr:colOff>
      <xdr:row>0</xdr:row>
      <xdr:rowOff>165100</xdr:rowOff>
    </xdr:from>
    <xdr:to>
      <xdr:col>8</xdr:col>
      <xdr:colOff>1</xdr:colOff>
      <xdr:row>3</xdr:row>
      <xdr:rowOff>63500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1049001" y="165100"/>
          <a:ext cx="70485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a:off x="134874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417300" y="254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4448175</xdr:colOff>
      <xdr:row>0</xdr:row>
      <xdr:rowOff>123825</xdr:rowOff>
    </xdr:from>
    <xdr:to>
      <xdr:col>4</xdr:col>
      <xdr:colOff>5197475</xdr:colOff>
      <xdr:row>3</xdr:row>
      <xdr:rowOff>12700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913447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304681</xdr:colOff>
      <xdr:row>3</xdr:row>
      <xdr:rowOff>76101</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673100</xdr:colOff>
      <xdr:row>0</xdr:row>
      <xdr:rowOff>139700</xdr:rowOff>
    </xdr:from>
    <xdr:to>
      <xdr:col>4</xdr:col>
      <xdr:colOff>1422400</xdr:colOff>
      <xdr:row>3</xdr:row>
      <xdr:rowOff>101600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9728200" y="139700"/>
          <a:ext cx="749300"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466606</xdr:colOff>
      <xdr:row>3</xdr:row>
      <xdr:rowOff>76101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228600</xdr:colOff>
      <xdr:row>0</xdr:row>
      <xdr:rowOff>215900</xdr:rowOff>
    </xdr:from>
    <xdr:to>
      <xdr:col>11</xdr:col>
      <xdr:colOff>977900</xdr:colOff>
      <xdr:row>3</xdr:row>
      <xdr:rowOff>114300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2153900" y="215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889000</xdr:colOff>
      <xdr:row>0</xdr:row>
      <xdr:rowOff>139700</xdr:rowOff>
    </xdr:from>
    <xdr:to>
      <xdr:col>5</xdr:col>
      <xdr:colOff>1638300</xdr:colOff>
      <xdr:row>3</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101092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333256</xdr:colOff>
      <xdr:row>3</xdr:row>
      <xdr:rowOff>76101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6" name="Left Arrow 5">
          <a:hlinkClick xmlns:r="http://schemas.openxmlformats.org/officeDocument/2006/relationships" r:id="rId1"/>
          <a:extLst>
            <a:ext uri="{FF2B5EF4-FFF2-40B4-BE49-F238E27FC236}">
              <a16:creationId xmlns:a16="http://schemas.microsoft.com/office/drawing/2014/main" id="{00000000-0008-0000-1500-000006000000}"/>
            </a:ext>
          </a:extLst>
        </xdr:cNvPr>
        <xdr:cNvSpPr/>
      </xdr:nvSpPr>
      <xdr:spPr>
        <a:xfrm>
          <a:off x="78867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7886700" y="1016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9</xdr:col>
      <xdr:colOff>238125</xdr:colOff>
      <xdr:row>0</xdr:row>
      <xdr:rowOff>98425</xdr:rowOff>
    </xdr:from>
    <xdr:to>
      <xdr:col>9</xdr:col>
      <xdr:colOff>987425</xdr:colOff>
      <xdr:row>2</xdr:row>
      <xdr:rowOff>234950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9705975" y="98425"/>
          <a:ext cx="749300" cy="6064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oneCellAnchor>
    <xdr:from>
      <xdr:col>0</xdr:col>
      <xdr:colOff>0</xdr:colOff>
      <xdr:row>0</xdr:row>
      <xdr:rowOff>0</xdr:rowOff>
    </xdr:from>
    <xdr:ext cx="949206" cy="780951"/>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6</xdr:col>
      <xdr:colOff>1295400</xdr:colOff>
      <xdr:row>0</xdr:row>
      <xdr:rowOff>50800</xdr:rowOff>
    </xdr:from>
    <xdr:to>
      <xdr:col>7</xdr:col>
      <xdr:colOff>342900</xdr:colOff>
      <xdr:row>2</xdr:row>
      <xdr:rowOff>187325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8601075" y="50800"/>
          <a:ext cx="71437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933450</xdr:colOff>
      <xdr:row>0</xdr:row>
      <xdr:rowOff>50800</xdr:rowOff>
    </xdr:from>
    <xdr:to>
      <xdr:col>5</xdr:col>
      <xdr:colOff>1647825</xdr:colOff>
      <xdr:row>2</xdr:row>
      <xdr:rowOff>187325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8372475" y="50800"/>
          <a:ext cx="71437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933450</xdr:colOff>
      <xdr:row>0</xdr:row>
      <xdr:rowOff>50800</xdr:rowOff>
    </xdr:from>
    <xdr:to>
      <xdr:col>4</xdr:col>
      <xdr:colOff>1647825</xdr:colOff>
      <xdr:row>2</xdr:row>
      <xdr:rowOff>187325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8372475" y="50800"/>
          <a:ext cx="71437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7</xdr:col>
      <xdr:colOff>1295400</xdr:colOff>
      <xdr:row>0</xdr:row>
      <xdr:rowOff>50800</xdr:rowOff>
    </xdr:from>
    <xdr:to>
      <xdr:col>8</xdr:col>
      <xdr:colOff>739775</xdr:colOff>
      <xdr:row>2</xdr:row>
      <xdr:rowOff>187325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8077200" y="508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8</xdr:col>
      <xdr:colOff>609600</xdr:colOff>
      <xdr:row>0</xdr:row>
      <xdr:rowOff>88900</xdr:rowOff>
    </xdr:from>
    <xdr:to>
      <xdr:col>9</xdr:col>
      <xdr:colOff>50800</xdr:colOff>
      <xdr:row>2</xdr:row>
      <xdr:rowOff>215900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8877300" y="88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31750</xdr:colOff>
          <xdr:row>13</xdr:row>
          <xdr:rowOff>107950</xdr:rowOff>
        </xdr:from>
        <xdr:to>
          <xdr:col>3</xdr:col>
          <xdr:colOff>2165350</xdr:colOff>
          <xdr:row>13</xdr:row>
          <xdr:rowOff>342900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solidFill>
              <a:srgbClr val="FFFFFF"/>
            </a:solid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38100</xdr:colOff>
      <xdr:row>0</xdr:row>
      <xdr:rowOff>177800</xdr:rowOff>
    </xdr:from>
    <xdr:to>
      <xdr:col>6</xdr:col>
      <xdr:colOff>787400</xdr:colOff>
      <xdr:row>2</xdr:row>
      <xdr:rowOff>190500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280400" y="177800"/>
          <a:ext cx="749300" cy="5969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180856</xdr:colOff>
      <xdr:row>2</xdr:row>
      <xdr:rowOff>152301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88519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8</xdr:col>
      <xdr:colOff>371475</xdr:colOff>
      <xdr:row>0</xdr:row>
      <xdr:rowOff>123825</xdr:rowOff>
    </xdr:from>
    <xdr:to>
      <xdr:col>9</xdr:col>
      <xdr:colOff>25400</xdr:colOff>
      <xdr:row>3</xdr:row>
      <xdr:rowOff>12700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E00-000003000000}"/>
            </a:ext>
          </a:extLst>
        </xdr:cNvPr>
        <xdr:cNvSpPr/>
      </xdr:nvSpPr>
      <xdr:spPr>
        <a:xfrm>
          <a:off x="802957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5</xdr:col>
      <xdr:colOff>215900</xdr:colOff>
      <xdr:row>0</xdr:row>
      <xdr:rowOff>76200</xdr:rowOff>
    </xdr:from>
    <xdr:to>
      <xdr:col>5</xdr:col>
      <xdr:colOff>1016000</xdr:colOff>
      <xdr:row>2</xdr:row>
      <xdr:rowOff>203200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1125200" y="762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4</xdr:col>
      <xdr:colOff>828676</xdr:colOff>
      <xdr:row>0</xdr:row>
      <xdr:rowOff>127000</xdr:rowOff>
    </xdr:from>
    <xdr:to>
      <xdr:col>5</xdr:col>
      <xdr:colOff>168275</xdr:colOff>
      <xdr:row>3</xdr:row>
      <xdr:rowOff>25400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8001001" y="127000"/>
          <a:ext cx="720724"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8</xdr:col>
      <xdr:colOff>742950</xdr:colOff>
      <xdr:row>0</xdr:row>
      <xdr:rowOff>47625</xdr:rowOff>
    </xdr:from>
    <xdr:to>
      <xdr:col>9</xdr:col>
      <xdr:colOff>396875</xdr:colOff>
      <xdr:row>2</xdr:row>
      <xdr:rowOff>184150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8401050" y="476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9</xdr:col>
      <xdr:colOff>133350</xdr:colOff>
      <xdr:row>0</xdr:row>
      <xdr:rowOff>57150</xdr:rowOff>
    </xdr:from>
    <xdr:to>
      <xdr:col>9</xdr:col>
      <xdr:colOff>933450</xdr:colOff>
      <xdr:row>2</xdr:row>
      <xdr:rowOff>193675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11518900" y="57150"/>
          <a:ext cx="800100" cy="6064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3056</xdr:colOff>
      <xdr:row>3</xdr:row>
      <xdr:rowOff>76101</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9</xdr:col>
      <xdr:colOff>247650</xdr:colOff>
      <xdr:row>0</xdr:row>
      <xdr:rowOff>57150</xdr:rowOff>
    </xdr:from>
    <xdr:to>
      <xdr:col>10</xdr:col>
      <xdr:colOff>9525</xdr:colOff>
      <xdr:row>2</xdr:row>
      <xdr:rowOff>193675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9975850" y="57150"/>
          <a:ext cx="796925" cy="6064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3056</xdr:colOff>
      <xdr:row>3</xdr:row>
      <xdr:rowOff>76101</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981950" y="57150"/>
          <a:ext cx="800100" cy="6064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3056</xdr:colOff>
      <xdr:row>3</xdr:row>
      <xdr:rowOff>76101</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1309350" y="1270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5</xdr:col>
      <xdr:colOff>1257300</xdr:colOff>
      <xdr:row>0</xdr:row>
      <xdr:rowOff>127000</xdr:rowOff>
    </xdr:from>
    <xdr:to>
      <xdr:col>6</xdr:col>
      <xdr:colOff>701675</xdr:colOff>
      <xdr:row>3</xdr:row>
      <xdr:rowOff>25400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7816850" y="127000"/>
          <a:ext cx="746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177800</xdr:colOff>
      <xdr:row>0</xdr:row>
      <xdr:rowOff>139700</xdr:rowOff>
    </xdr:from>
    <xdr:to>
      <xdr:col>5</xdr:col>
      <xdr:colOff>927100</xdr:colOff>
      <xdr:row>1</xdr:row>
      <xdr:rowOff>165100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90297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580906</xdr:colOff>
      <xdr:row>1</xdr:row>
      <xdr:rowOff>238026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7</xdr:col>
      <xdr:colOff>38100</xdr:colOff>
      <xdr:row>0</xdr:row>
      <xdr:rowOff>127000</xdr:rowOff>
    </xdr:from>
    <xdr:to>
      <xdr:col>7</xdr:col>
      <xdr:colOff>787400</xdr:colOff>
      <xdr:row>3</xdr:row>
      <xdr:rowOff>25400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10020300" y="1270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8832850" y="127000"/>
          <a:ext cx="74295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10477500" y="1270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11049000" y="1270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736600</xdr:colOff>
      <xdr:row>0</xdr:row>
      <xdr:rowOff>152400</xdr:rowOff>
    </xdr:from>
    <xdr:to>
      <xdr:col>14</xdr:col>
      <xdr:colOff>657225</xdr:colOff>
      <xdr:row>2</xdr:row>
      <xdr:rowOff>279400</xdr:rowOff>
    </xdr:to>
    <xdr:sp macro="" textlink="">
      <xdr:nvSpPr>
        <xdr:cNvPr id="35" name="Left Arrow 34">
          <a:hlinkClick xmlns:r="http://schemas.openxmlformats.org/officeDocument/2006/relationships" r:id="rId1"/>
          <a:extLst>
            <a:ext uri="{FF2B5EF4-FFF2-40B4-BE49-F238E27FC236}">
              <a16:creationId xmlns:a16="http://schemas.microsoft.com/office/drawing/2014/main" id="{00000000-0008-0000-0400-000023000000}"/>
            </a:ext>
          </a:extLst>
        </xdr:cNvPr>
        <xdr:cNvSpPr/>
      </xdr:nvSpPr>
      <xdr:spPr>
        <a:xfrm>
          <a:off x="11356975" y="1524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60325</xdr:colOff>
      <xdr:row>0</xdr:row>
      <xdr:rowOff>57150</xdr:rowOff>
    </xdr:from>
    <xdr:to>
      <xdr:col>7</xdr:col>
      <xdr:colOff>809625</xdr:colOff>
      <xdr:row>2</xdr:row>
      <xdr:rowOff>184150</xdr:rowOff>
    </xdr:to>
    <xdr:sp macro="" textlink="">
      <xdr:nvSpPr>
        <xdr:cNvPr id="33" name="Left Arrow 32">
          <a:hlinkClick xmlns:r="http://schemas.openxmlformats.org/officeDocument/2006/relationships" r:id="rId1"/>
          <a:extLst>
            <a:ext uri="{FF2B5EF4-FFF2-40B4-BE49-F238E27FC236}">
              <a16:creationId xmlns:a16="http://schemas.microsoft.com/office/drawing/2014/main" id="{00000000-0008-0000-0500-000021000000}"/>
            </a:ext>
          </a:extLst>
        </xdr:cNvPr>
        <xdr:cNvSpPr/>
      </xdr:nvSpPr>
      <xdr:spPr>
        <a:xfrm>
          <a:off x="7327900" y="5715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4" name="Left Arrow 33">
          <a:hlinkClick xmlns:r="http://schemas.openxmlformats.org/officeDocument/2006/relationships" r:id="rId1"/>
          <a:extLst>
            <a:ext uri="{FF2B5EF4-FFF2-40B4-BE49-F238E27FC236}">
              <a16:creationId xmlns:a16="http://schemas.microsoft.com/office/drawing/2014/main" id="{00000000-0008-0000-0600-000022000000}"/>
            </a:ext>
          </a:extLst>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673100</xdr:colOff>
      <xdr:row>0</xdr:row>
      <xdr:rowOff>44450</xdr:rowOff>
    </xdr:from>
    <xdr:to>
      <xdr:col>7</xdr:col>
      <xdr:colOff>390525</xdr:colOff>
      <xdr:row>2</xdr:row>
      <xdr:rowOff>171450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1607800" y="44450"/>
          <a:ext cx="8890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50800</xdr:colOff>
      <xdr:row>0</xdr:row>
      <xdr:rowOff>44450</xdr:rowOff>
    </xdr:from>
    <xdr:to>
      <xdr:col>10</xdr:col>
      <xdr:colOff>800100</xdr:colOff>
      <xdr:row>2</xdr:row>
      <xdr:rowOff>180975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1220450" y="44450"/>
          <a:ext cx="749300" cy="6064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76101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0" y="0"/>
          <a:ext cx="949206" cy="7809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TO%20S2%20MAGISTER%20BIOLOGI%202019.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N"/>
      <sheetName val="PENGISI"/>
      <sheetName val="IDENTITAS"/>
      <sheetName val="DOSEN"/>
      <sheetName val="A-3.2.1"/>
      <sheetName val="A-3.2.3"/>
      <sheetName val="A-3.3.2"/>
      <sheetName val="A-4.3.1"/>
      <sheetName val="A-4.3.2"/>
      <sheetName val="A-4.4"/>
      <sheetName val="A-4.5.1"/>
      <sheetName val="A-4.5.2"/>
      <sheetName val="A-4.5.3"/>
      <sheetName val="A-4.5.4.1"/>
      <sheetName val="A-4.5.4.2"/>
      <sheetName val="A-4.5.4.3"/>
      <sheetName val="A-4.5.5"/>
      <sheetName val="A-4.6.1"/>
      <sheetName val="A-5.1.2.1a"/>
      <sheetName val="A-5.1.2.1"/>
      <sheetName val="A-5.1.2.2"/>
      <sheetName val="A-5.4.2"/>
      <sheetName val="A-5.4.3"/>
      <sheetName val="A-6.2.1"/>
      <sheetName val="A-6.2.2"/>
      <sheetName val="A-6.2.3"/>
      <sheetName val="A-6.2.4"/>
      <sheetName val="A-6.3.1"/>
      <sheetName val="A-6.4.1.1"/>
      <sheetName val="A-6.5.2"/>
      <sheetName val="A-7.1.4"/>
      <sheetName val="A-7.1.5"/>
      <sheetName val="A-7.1.6"/>
      <sheetName val="A-7.2.1"/>
      <sheetName val="B-3.2.1"/>
      <sheetName val="B-4.1.2"/>
      <sheetName val="B-4.1.3"/>
      <sheetName val="B-6.1.1"/>
      <sheetName val="B-6.1.2"/>
      <sheetName val="B-6.1.3"/>
      <sheetName val="B-6.4.2"/>
      <sheetName val="B-7.1.2"/>
      <sheetName val="B-7.2.2"/>
      <sheetName val="REF"/>
      <sheetName val="Sheet1"/>
    </sheetNames>
    <sheetDataSet>
      <sheetData sheetId="0"/>
      <sheetData sheetId="1">
        <row r="7">
          <cell r="A7">
            <v>1</v>
          </cell>
          <cell r="B7" t="str">
            <v>Prof. Dr. Dirayah R. Husain DEA</v>
          </cell>
          <cell r="C7" t="str">
            <v>25056003</v>
          </cell>
          <cell r="D7" t="str">
            <v>Guru Besar</v>
          </cell>
        </row>
        <row r="8">
          <cell r="A8">
            <v>2</v>
          </cell>
          <cell r="B8" t="str">
            <v>Dr. Ir. Slamet Santosa, M.Si</v>
          </cell>
          <cell r="C8" t="str">
            <v>29076201</v>
          </cell>
          <cell r="D8" t="str">
            <v>Lektor Kepala</v>
          </cell>
        </row>
        <row r="9">
          <cell r="A9">
            <v>3</v>
          </cell>
          <cell r="B9" t="str">
            <v>Dr. Eddy Soekendarsi, M.Sc</v>
          </cell>
          <cell r="C9" t="str">
            <v>26055603</v>
          </cell>
          <cell r="D9" t="str">
            <v>Lektor Kepala</v>
          </cell>
        </row>
        <row r="10">
          <cell r="A10">
            <v>4</v>
          </cell>
          <cell r="B10" t="str">
            <v>Dr. Sjafaraenan, M.Si</v>
          </cell>
          <cell r="C10" t="str">
            <v>18065804</v>
          </cell>
          <cell r="D10" t="str">
            <v>Lektor Kepala</v>
          </cell>
        </row>
        <row r="11">
          <cell r="A11">
            <v>5</v>
          </cell>
          <cell r="B11" t="str">
            <v>Dr. Rosana Agus, M.Si</v>
          </cell>
          <cell r="C11" t="str">
            <v>5096502</v>
          </cell>
          <cell r="D11" t="str">
            <v>Lektor Kepala</v>
          </cell>
        </row>
        <row r="12">
          <cell r="A12">
            <v>6</v>
          </cell>
          <cell r="B12" t="str">
            <v>Dr. Magdalena Litaay, M.Sc</v>
          </cell>
          <cell r="C12" t="str">
            <v>29096401</v>
          </cell>
          <cell r="D12" t="str">
            <v xml:space="preserve">Lektor </v>
          </cell>
        </row>
        <row r="13">
          <cell r="A13">
            <v>7</v>
          </cell>
          <cell r="B13" t="str">
            <v>Dr. Sulfahri, M.Si</v>
          </cell>
          <cell r="C13" t="str">
            <v>26018901</v>
          </cell>
          <cell r="D13" t="str">
            <v>Asisten Ahli</v>
          </cell>
        </row>
      </sheetData>
      <sheetData sheetId="2">
        <row r="34">
          <cell r="D34" t="str">
            <v>http://magisterbio.sci.unhas.ac.id</v>
          </cell>
        </row>
        <row r="36">
          <cell r="D36" t="str">
            <v>magisterbio@unhas.ac.id</v>
          </cell>
        </row>
      </sheetData>
      <sheetData sheetId="3">
        <row r="7">
          <cell r="A7">
            <v>1</v>
          </cell>
          <cell r="N7" t="str">
            <v>Mikrobiologi Laut/Bioremediasi</v>
          </cell>
        </row>
        <row r="8">
          <cell r="A8">
            <v>2</v>
          </cell>
          <cell r="N8" t="str">
            <v>Ilmu Lingkungan</v>
          </cell>
        </row>
        <row r="9">
          <cell r="A9">
            <v>3</v>
          </cell>
          <cell r="N9" t="str">
            <v>Biologi Reproduksi</v>
          </cell>
        </row>
        <row r="10">
          <cell r="A10">
            <v>4</v>
          </cell>
          <cell r="N10" t="str">
            <v>Bioinformatika</v>
          </cell>
        </row>
        <row r="11">
          <cell r="A11">
            <v>5</v>
          </cell>
          <cell r="N11" t="str">
            <v>Endokrinologi</v>
          </cell>
        </row>
        <row r="12">
          <cell r="A12">
            <v>6</v>
          </cell>
          <cell r="N12" t="str">
            <v>Biologi Molekuler</v>
          </cell>
        </row>
        <row r="13">
          <cell r="A13">
            <v>7</v>
          </cell>
          <cell r="N13" t="str">
            <v>Endokrinologi</v>
          </cell>
        </row>
        <row r="14">
          <cell r="A14">
            <v>8</v>
          </cell>
          <cell r="N14" t="str">
            <v>Marine Biology</v>
          </cell>
        </row>
        <row r="15">
          <cell r="A15">
            <v>9</v>
          </cell>
          <cell r="N15" t="str">
            <v>Mikrobiologi</v>
          </cell>
        </row>
      </sheetData>
      <sheetData sheetId="4"/>
      <sheetData sheetId="5"/>
      <sheetData sheetId="6"/>
      <sheetData sheetId="7">
        <row r="17">
          <cell r="B17">
            <v>1</v>
          </cell>
        </row>
        <row r="22">
          <cell r="E22" t="str">
            <v>Lektor Kepala</v>
          </cell>
        </row>
      </sheetData>
      <sheetData sheetId="8">
        <row r="10">
          <cell r="B10">
            <v>1</v>
          </cell>
        </row>
      </sheetData>
      <sheetData sheetId="9"/>
      <sheetData sheetId="10"/>
      <sheetData sheetId="11">
        <row r="9">
          <cell r="B9">
            <v>1</v>
          </cell>
        </row>
      </sheetData>
      <sheetData sheetId="12"/>
      <sheetData sheetId="13"/>
      <sheetData sheetId="14"/>
      <sheetData sheetId="15">
        <row r="11">
          <cell r="F11" t="str">
            <v>√</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 /><Relationship Id="rId2" Type="http://schemas.openxmlformats.org/officeDocument/2006/relationships/vmlDrawing" Target="../drawings/vmlDrawing1.vml" /><Relationship Id="rId1" Type="http://schemas.openxmlformats.org/officeDocument/2006/relationships/drawing" Target="../drawings/drawing3.xml" /></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 /><Relationship Id="rId1" Type="http://schemas.openxmlformats.org/officeDocument/2006/relationships/printerSettings" Target="../printerSettings/printerSettings3.bin" /></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 /><Relationship Id="rId1" Type="http://schemas.openxmlformats.org/officeDocument/2006/relationships/printerSettings" Target="../printerSettings/printerSettings4.bin" /></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 /><Relationship Id="rId1" Type="http://schemas.openxmlformats.org/officeDocument/2006/relationships/printerSettings" Target="../printerSettings/printerSettings5.bin" /></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 /><Relationship Id="rId1" Type="http://schemas.openxmlformats.org/officeDocument/2006/relationships/printerSettings" Target="../printerSettings/printerSettings6.bin" /></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 /><Relationship Id="rId1" Type="http://schemas.openxmlformats.org/officeDocument/2006/relationships/printerSettings" Target="../printerSettings/printerSettings1.bin" /></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E50"/>
  <sheetViews>
    <sheetView topLeftCell="A4" workbookViewId="0" xr3:uid="{AEA406A1-0E4B-5B11-9CD5-51D6E497D94C}"/>
  </sheetViews>
  <sheetFormatPr defaultColWidth="10.8515625" defaultRowHeight="18.75" x14ac:dyDescent="0.25"/>
  <cols>
    <col min="1" max="1" width="10.8515625" style="5" customWidth="1"/>
    <col min="2" max="2" width="9.37109375" style="5" customWidth="1"/>
    <col min="3" max="3" width="11.58984375" style="23" customWidth="1"/>
    <col min="4" max="4" width="96.5546875" style="5" customWidth="1"/>
    <col min="5" max="5" width="86.0703125" style="5" customWidth="1"/>
    <col min="6" max="16384" width="10.8515625" style="5"/>
  </cols>
  <sheetData>
    <row r="5" spans="2:5" ht="31.5" x14ac:dyDescent="0.45">
      <c r="B5" s="359" t="s">
        <v>382</v>
      </c>
      <c r="C5" s="359"/>
      <c r="D5" s="359"/>
      <c r="E5" s="101"/>
    </row>
    <row r="6" spans="2:5" ht="11.1" customHeight="1" x14ac:dyDescent="0.25"/>
    <row r="7" spans="2:5" x14ac:dyDescent="0.25">
      <c r="B7" s="103"/>
      <c r="C7" s="146"/>
      <c r="D7" s="98" t="s">
        <v>297</v>
      </c>
    </row>
    <row r="8" spans="2:5" x14ac:dyDescent="0.25">
      <c r="B8" s="104"/>
      <c r="C8" s="147"/>
      <c r="D8" s="99" t="s">
        <v>207</v>
      </c>
    </row>
    <row r="9" spans="2:5" x14ac:dyDescent="0.25">
      <c r="B9" s="105"/>
      <c r="C9" s="148"/>
      <c r="D9" s="100" t="s">
        <v>208</v>
      </c>
    </row>
    <row r="10" spans="2:5" x14ac:dyDescent="0.25">
      <c r="B10" s="43" t="s">
        <v>358</v>
      </c>
      <c r="C10" s="43" t="s">
        <v>298</v>
      </c>
      <c r="D10" s="102" t="s">
        <v>299</v>
      </c>
    </row>
    <row r="11" spans="2:5" x14ac:dyDescent="0.25">
      <c r="B11" s="149" t="s">
        <v>359</v>
      </c>
      <c r="C11" s="154" t="s">
        <v>330</v>
      </c>
      <c r="D11" s="49" t="s">
        <v>488</v>
      </c>
    </row>
    <row r="12" spans="2:5" x14ac:dyDescent="0.25">
      <c r="B12" s="150" t="s">
        <v>359</v>
      </c>
      <c r="C12" s="155" t="s">
        <v>387</v>
      </c>
      <c r="D12" s="50" t="s">
        <v>489</v>
      </c>
    </row>
    <row r="13" spans="2:5" x14ac:dyDescent="0.25">
      <c r="B13" s="150" t="s">
        <v>359</v>
      </c>
      <c r="C13" s="155" t="s">
        <v>116</v>
      </c>
      <c r="D13" s="50" t="s">
        <v>490</v>
      </c>
    </row>
    <row r="14" spans="2:5" x14ac:dyDescent="0.25">
      <c r="B14" s="150" t="s">
        <v>359</v>
      </c>
      <c r="C14" s="155" t="s">
        <v>134</v>
      </c>
      <c r="D14" s="50" t="s">
        <v>300</v>
      </c>
    </row>
    <row r="15" spans="2:5" x14ac:dyDescent="0.25">
      <c r="B15" s="150" t="s">
        <v>359</v>
      </c>
      <c r="C15" s="155" t="s">
        <v>141</v>
      </c>
      <c r="D15" s="50" t="s">
        <v>301</v>
      </c>
    </row>
    <row r="16" spans="2:5" x14ac:dyDescent="0.25">
      <c r="B16" s="150" t="s">
        <v>359</v>
      </c>
      <c r="C16" s="155">
        <v>4.4000000000000004</v>
      </c>
      <c r="D16" s="50" t="s">
        <v>302</v>
      </c>
    </row>
    <row r="17" spans="2:4" x14ac:dyDescent="0.25">
      <c r="B17" s="150" t="s">
        <v>359</v>
      </c>
      <c r="C17" s="155" t="s">
        <v>147</v>
      </c>
      <c r="D17" s="50" t="s">
        <v>547</v>
      </c>
    </row>
    <row r="18" spans="2:4" x14ac:dyDescent="0.25">
      <c r="B18" s="150" t="s">
        <v>359</v>
      </c>
      <c r="C18" s="155" t="s">
        <v>148</v>
      </c>
      <c r="D18" s="50" t="s">
        <v>303</v>
      </c>
    </row>
    <row r="19" spans="2:4" x14ac:dyDescent="0.25">
      <c r="B19" s="150" t="s">
        <v>359</v>
      </c>
      <c r="C19" s="155" t="s">
        <v>150</v>
      </c>
      <c r="D19" s="50" t="s">
        <v>548</v>
      </c>
    </row>
    <row r="20" spans="2:4" x14ac:dyDescent="0.25">
      <c r="B20" s="150" t="s">
        <v>359</v>
      </c>
      <c r="C20" s="155" t="s">
        <v>402</v>
      </c>
      <c r="D20" s="50" t="s">
        <v>549</v>
      </c>
    </row>
    <row r="21" spans="2:4" x14ac:dyDescent="0.25">
      <c r="B21" s="150" t="s">
        <v>359</v>
      </c>
      <c r="C21" s="155" t="s">
        <v>398</v>
      </c>
      <c r="D21" s="50" t="s">
        <v>305</v>
      </c>
    </row>
    <row r="22" spans="2:4" x14ac:dyDescent="0.25">
      <c r="B22" s="150" t="s">
        <v>359</v>
      </c>
      <c r="C22" s="155" t="s">
        <v>403</v>
      </c>
      <c r="D22" s="50" t="s">
        <v>550</v>
      </c>
    </row>
    <row r="23" spans="2:4" x14ac:dyDescent="0.25">
      <c r="B23" s="150" t="s">
        <v>359</v>
      </c>
      <c r="C23" s="155" t="s">
        <v>151</v>
      </c>
      <c r="D23" s="50" t="s">
        <v>304</v>
      </c>
    </row>
    <row r="24" spans="2:4" x14ac:dyDescent="0.25">
      <c r="B24" s="150" t="s">
        <v>359</v>
      </c>
      <c r="C24" s="155" t="s">
        <v>168</v>
      </c>
      <c r="D24" s="50" t="s">
        <v>368</v>
      </c>
    </row>
    <row r="25" spans="2:4" x14ac:dyDescent="0.25">
      <c r="B25" s="150" t="s">
        <v>359</v>
      </c>
      <c r="C25" s="155" t="s">
        <v>551</v>
      </c>
      <c r="D25" s="50" t="s">
        <v>360</v>
      </c>
    </row>
    <row r="26" spans="2:4" x14ac:dyDescent="0.25">
      <c r="B26" s="150" t="s">
        <v>359</v>
      </c>
      <c r="C26" s="155" t="s">
        <v>353</v>
      </c>
      <c r="D26" s="50" t="s">
        <v>306</v>
      </c>
    </row>
    <row r="27" spans="2:4" x14ac:dyDescent="0.25">
      <c r="B27" s="150" t="s">
        <v>359</v>
      </c>
      <c r="C27" s="155" t="s">
        <v>180</v>
      </c>
      <c r="D27" s="50" t="s">
        <v>307</v>
      </c>
    </row>
    <row r="28" spans="2:4" x14ac:dyDescent="0.25">
      <c r="B28" s="150" t="s">
        <v>359</v>
      </c>
      <c r="C28" s="155" t="s">
        <v>354</v>
      </c>
      <c r="D28" s="50" t="s">
        <v>552</v>
      </c>
    </row>
    <row r="29" spans="2:4" x14ac:dyDescent="0.25">
      <c r="B29" s="150" t="s">
        <v>359</v>
      </c>
      <c r="C29" s="155" t="s">
        <v>415</v>
      </c>
      <c r="D29" s="50" t="s">
        <v>553</v>
      </c>
    </row>
    <row r="30" spans="2:4" x14ac:dyDescent="0.25">
      <c r="B30" s="150" t="s">
        <v>359</v>
      </c>
      <c r="C30" s="155" t="s">
        <v>308</v>
      </c>
      <c r="D30" s="50" t="s">
        <v>309</v>
      </c>
    </row>
    <row r="31" spans="2:4" x14ac:dyDescent="0.25">
      <c r="B31" s="150" t="s">
        <v>359</v>
      </c>
      <c r="C31" s="155" t="s">
        <v>222</v>
      </c>
      <c r="D31" s="50" t="s">
        <v>554</v>
      </c>
    </row>
    <row r="32" spans="2:4" x14ac:dyDescent="0.25">
      <c r="B32" s="150" t="s">
        <v>359</v>
      </c>
      <c r="C32" s="156" t="s">
        <v>223</v>
      </c>
      <c r="D32" s="51" t="s">
        <v>310</v>
      </c>
    </row>
    <row r="33" spans="2:4" x14ac:dyDescent="0.25">
      <c r="B33" s="150" t="s">
        <v>359</v>
      </c>
      <c r="C33" s="156" t="s">
        <v>436</v>
      </c>
      <c r="D33" s="51" t="s">
        <v>311</v>
      </c>
    </row>
    <row r="34" spans="2:4" x14ac:dyDescent="0.25">
      <c r="B34" s="150" t="s">
        <v>359</v>
      </c>
      <c r="C34" s="156" t="s">
        <v>224</v>
      </c>
      <c r="D34" s="51" t="s">
        <v>312</v>
      </c>
    </row>
    <row r="35" spans="2:4" x14ac:dyDescent="0.25">
      <c r="B35" s="150" t="s">
        <v>359</v>
      </c>
      <c r="C35" s="156" t="s">
        <v>236</v>
      </c>
      <c r="D35" s="51" t="s">
        <v>361</v>
      </c>
    </row>
    <row r="36" spans="2:4" x14ac:dyDescent="0.25">
      <c r="B36" s="150" t="s">
        <v>359</v>
      </c>
      <c r="C36" s="156" t="s">
        <v>238</v>
      </c>
      <c r="D36" s="51" t="s">
        <v>313</v>
      </c>
    </row>
    <row r="37" spans="2:4" x14ac:dyDescent="0.25">
      <c r="B37" s="150" t="s">
        <v>359</v>
      </c>
      <c r="C37" s="156" t="s">
        <v>262</v>
      </c>
      <c r="D37" s="51" t="s">
        <v>314</v>
      </c>
    </row>
    <row r="38" spans="2:4" x14ac:dyDescent="0.25">
      <c r="B38" s="150" t="s">
        <v>359</v>
      </c>
      <c r="C38" s="156" t="s">
        <v>438</v>
      </c>
      <c r="D38" s="51" t="s">
        <v>315</v>
      </c>
    </row>
    <row r="39" spans="2:4" x14ac:dyDescent="0.25">
      <c r="B39" s="150" t="s">
        <v>359</v>
      </c>
      <c r="C39" s="156" t="s">
        <v>441</v>
      </c>
      <c r="D39" s="51" t="s">
        <v>555</v>
      </c>
    </row>
    <row r="40" spans="2:4" x14ac:dyDescent="0.25">
      <c r="B40" s="150" t="s">
        <v>359</v>
      </c>
      <c r="C40" s="156" t="s">
        <v>264</v>
      </c>
      <c r="D40" s="51" t="s">
        <v>316</v>
      </c>
    </row>
    <row r="41" spans="2:4" x14ac:dyDescent="0.25">
      <c r="B41" s="150" t="s">
        <v>362</v>
      </c>
      <c r="C41" s="155" t="s">
        <v>330</v>
      </c>
      <c r="D41" s="50" t="s">
        <v>366</v>
      </c>
    </row>
    <row r="42" spans="2:4" x14ac:dyDescent="0.25">
      <c r="B42" s="150" t="s">
        <v>362</v>
      </c>
      <c r="C42" s="155" t="s">
        <v>333</v>
      </c>
      <c r="D42" s="50" t="s">
        <v>300</v>
      </c>
    </row>
    <row r="43" spans="2:4" x14ac:dyDescent="0.25">
      <c r="B43" s="150" t="s">
        <v>362</v>
      </c>
      <c r="C43" s="155" t="s">
        <v>465</v>
      </c>
      <c r="D43" s="50" t="s">
        <v>367</v>
      </c>
    </row>
    <row r="44" spans="2:4" x14ac:dyDescent="0.25">
      <c r="B44" s="150" t="s">
        <v>362</v>
      </c>
      <c r="C44" s="155" t="s">
        <v>473</v>
      </c>
      <c r="D44" s="50" t="s">
        <v>369</v>
      </c>
    </row>
    <row r="45" spans="2:4" x14ac:dyDescent="0.25">
      <c r="B45" s="150" t="s">
        <v>362</v>
      </c>
      <c r="C45" s="155" t="s">
        <v>475</v>
      </c>
      <c r="D45" s="50" t="s">
        <v>554</v>
      </c>
    </row>
    <row r="46" spans="2:4" x14ac:dyDescent="0.25">
      <c r="B46" s="150" t="s">
        <v>362</v>
      </c>
      <c r="C46" s="155" t="s">
        <v>478</v>
      </c>
      <c r="D46" s="50" t="s">
        <v>370</v>
      </c>
    </row>
    <row r="47" spans="2:4" x14ac:dyDescent="0.25">
      <c r="B47" s="150" t="s">
        <v>362</v>
      </c>
      <c r="C47" s="155" t="s">
        <v>334</v>
      </c>
      <c r="D47" s="50" t="s">
        <v>371</v>
      </c>
    </row>
    <row r="48" spans="2:4" x14ac:dyDescent="0.25">
      <c r="B48" s="150" t="s">
        <v>362</v>
      </c>
      <c r="C48" s="155" t="s">
        <v>485</v>
      </c>
      <c r="D48" s="50" t="s">
        <v>372</v>
      </c>
    </row>
    <row r="49" spans="2:4" x14ac:dyDescent="0.25">
      <c r="B49" s="150" t="s">
        <v>362</v>
      </c>
      <c r="C49" s="155" t="s">
        <v>450</v>
      </c>
      <c r="D49" s="50" t="s">
        <v>373</v>
      </c>
    </row>
    <row r="50" spans="2:4" ht="12.95" customHeight="1" x14ac:dyDescent="0.25">
      <c r="B50" s="153"/>
      <c r="C50" s="157"/>
      <c r="D50" s="52"/>
    </row>
  </sheetData>
  <mergeCells count="1">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sheetPr>
  <dimension ref="A4:H20"/>
  <sheetViews>
    <sheetView topLeftCell="B5" workbookViewId="0" xr3:uid="{7BE570AB-09E9-518F-B8F7-3F91B7162CA9}">
      <selection activeCell="D21" sqref="D21"/>
    </sheetView>
  </sheetViews>
  <sheetFormatPr defaultColWidth="10.8515625" defaultRowHeight="18.75" x14ac:dyDescent="0.25"/>
  <cols>
    <col min="1" max="1" width="6.90234375" style="5" customWidth="1"/>
    <col min="2" max="2" width="7.02734375" style="5" customWidth="1"/>
    <col min="3" max="4" width="38.84375" style="5" customWidth="1"/>
    <col min="5" max="5" width="20.58984375" style="5" customWidth="1"/>
    <col min="6" max="6" width="14.91796875" style="5" customWidth="1"/>
    <col min="7" max="7" width="13.80859375" style="5" customWidth="1"/>
    <col min="8" max="8" width="28.60546875" style="5" customWidth="1"/>
    <col min="9" max="16384" width="10.8515625" style="5"/>
  </cols>
  <sheetData>
    <row r="4" spans="1:8" ht="33.950000000000003" customHeight="1" x14ac:dyDescent="0.25">
      <c r="A4" s="370" t="s">
        <v>498</v>
      </c>
      <c r="B4" s="370"/>
      <c r="C4" s="370"/>
      <c r="D4" s="370"/>
      <c r="E4" s="370"/>
      <c r="F4" s="370"/>
      <c r="G4" s="370"/>
      <c r="H4" s="21"/>
    </row>
    <row r="5" spans="1:8" x14ac:dyDescent="0.25">
      <c r="A5" s="20" t="s">
        <v>143</v>
      </c>
      <c r="B5" s="5" t="s">
        <v>144</v>
      </c>
    </row>
    <row r="6" spans="1:8" x14ac:dyDescent="0.25">
      <c r="B6" s="34" t="s">
        <v>137</v>
      </c>
      <c r="C6" s="9" t="s">
        <v>377</v>
      </c>
      <c r="D6" s="6"/>
      <c r="E6" s="6"/>
      <c r="F6" s="6"/>
      <c r="G6" s="11"/>
      <c r="H6" s="11"/>
    </row>
    <row r="7" spans="1:8" x14ac:dyDescent="0.25">
      <c r="B7" s="34" t="s">
        <v>138</v>
      </c>
      <c r="C7" s="406" t="s">
        <v>140</v>
      </c>
      <c r="D7" s="406"/>
      <c r="E7" s="406"/>
      <c r="F7" s="406"/>
      <c r="G7" s="11"/>
      <c r="H7" s="11"/>
    </row>
    <row r="9" spans="1:8" ht="18.75" customHeight="1" x14ac:dyDescent="0.25">
      <c r="A9" s="131"/>
      <c r="B9" s="191" t="s">
        <v>145</v>
      </c>
      <c r="C9" s="191"/>
      <c r="D9" s="191"/>
      <c r="E9" s="191"/>
      <c r="F9" s="191"/>
      <c r="G9" s="191"/>
      <c r="H9" s="191"/>
    </row>
    <row r="10" spans="1:8" ht="18.75" customHeight="1" x14ac:dyDescent="0.25">
      <c r="B10" s="407" t="s">
        <v>42</v>
      </c>
      <c r="C10" s="409" t="s">
        <v>146</v>
      </c>
      <c r="D10" s="409" t="s">
        <v>135</v>
      </c>
      <c r="E10" s="411" t="s">
        <v>45</v>
      </c>
      <c r="F10" s="413" t="s">
        <v>139</v>
      </c>
      <c r="G10" s="403" t="s">
        <v>440</v>
      </c>
      <c r="H10" s="405" t="s">
        <v>48</v>
      </c>
    </row>
    <row r="11" spans="1:8" x14ac:dyDescent="0.25">
      <c r="A11" s="32"/>
      <c r="B11" s="408"/>
      <c r="C11" s="410"/>
      <c r="D11" s="410"/>
      <c r="E11" s="412"/>
      <c r="F11" s="414"/>
      <c r="G11" s="404"/>
      <c r="H11" s="405"/>
    </row>
    <row r="12" spans="1:8" x14ac:dyDescent="0.25">
      <c r="A12" s="32"/>
      <c r="B12" s="36" t="s">
        <v>52</v>
      </c>
      <c r="C12" s="36" t="s">
        <v>53</v>
      </c>
      <c r="D12" s="36" t="s">
        <v>54</v>
      </c>
      <c r="E12" s="162" t="s">
        <v>55</v>
      </c>
      <c r="F12" s="162" t="s">
        <v>56</v>
      </c>
      <c r="G12" s="192" t="s">
        <v>57</v>
      </c>
      <c r="H12" s="192" t="s">
        <v>58</v>
      </c>
    </row>
    <row r="13" spans="1:8" s="3" customFormat="1" ht="42" customHeight="1" x14ac:dyDescent="0.2">
      <c r="B13" s="76"/>
      <c r="C13" s="74"/>
      <c r="D13" s="74"/>
      <c r="E13" s="132"/>
      <c r="F13" s="132"/>
      <c r="G13" s="109"/>
      <c r="H13" s="74"/>
    </row>
    <row r="14" spans="1:8" s="3" customFormat="1" ht="42" customHeight="1" x14ac:dyDescent="0.2">
      <c r="B14" s="76"/>
      <c r="C14" s="74"/>
      <c r="D14" s="74"/>
      <c r="E14" s="75"/>
      <c r="F14" s="75"/>
      <c r="G14" s="109"/>
      <c r="H14" s="74"/>
    </row>
    <row r="15" spans="1:8" s="3" customFormat="1" ht="42" customHeight="1" x14ac:dyDescent="0.2">
      <c r="B15" s="76"/>
      <c r="C15" s="74"/>
      <c r="D15" s="74"/>
      <c r="E15" s="75"/>
      <c r="F15" s="75"/>
      <c r="G15" s="109"/>
      <c r="H15" s="74"/>
    </row>
    <row r="16" spans="1:8" s="3" customFormat="1" ht="42" customHeight="1" x14ac:dyDescent="0.2">
      <c r="B16" s="76"/>
      <c r="C16" s="74"/>
      <c r="D16" s="74"/>
      <c r="E16" s="74"/>
      <c r="F16" s="75"/>
      <c r="G16" s="109"/>
      <c r="H16" s="74"/>
    </row>
    <row r="20" spans="3:3" x14ac:dyDescent="0.25">
      <c r="C20" s="5" t="s">
        <v>566</v>
      </c>
    </row>
  </sheetData>
  <mergeCells count="9">
    <mergeCell ref="H10:H11"/>
    <mergeCell ref="A4:G4"/>
    <mergeCell ref="C7:F7"/>
    <mergeCell ref="B10:B11"/>
    <mergeCell ref="C10:C11"/>
    <mergeCell ref="D10:D11"/>
    <mergeCell ref="E10:E11"/>
    <mergeCell ref="F10:F11"/>
    <mergeCell ref="G10:G11"/>
  </mergeCells>
  <dataValidations count="3">
    <dataValidation type="list" allowBlank="1" showInputMessage="1" showErrorMessage="1" sqref="E13:E16" xr:uid="{00000000-0002-0000-0900-000000000000}">
      <formula1>"Asisten Ahli, Lektor, Lektor Kepala, Guru Besar"</formula1>
    </dataValidation>
    <dataValidation type="list" allowBlank="1" showInputMessage="1" showErrorMessage="1" sqref="F13:F16" xr:uid="{00000000-0002-0000-0900-000001000000}">
      <formula1>"Ya, Tidak"</formula1>
    </dataValidation>
    <dataValidation type="list" allowBlank="1" showInputMessage="1" showErrorMessage="1" sqref="G13:G16" xr:uid="{00000000-0002-0000-0900-000002000000}">
      <formula1>"S1,S2,S3"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00"/>
  </sheetPr>
  <dimension ref="A4:H17"/>
  <sheetViews>
    <sheetView topLeftCell="B7" workbookViewId="0" xr3:uid="{65FA3815-DCC1-5481-872F-D2879ED395ED}">
      <selection activeCell="E13" sqref="E13"/>
    </sheetView>
  </sheetViews>
  <sheetFormatPr defaultColWidth="10.8515625" defaultRowHeight="18.75" x14ac:dyDescent="0.25"/>
  <cols>
    <col min="1" max="1" width="6.90234375" style="5" customWidth="1"/>
    <col min="2" max="2" width="5.91796875" style="5" customWidth="1"/>
    <col min="3" max="3" width="40.9375" style="23" customWidth="1"/>
    <col min="4" max="4" width="18.6171875" style="18" customWidth="1"/>
    <col min="5" max="5" width="32.4296875" style="23" customWidth="1"/>
    <col min="6" max="6" width="39.08984375" style="23" customWidth="1"/>
    <col min="7" max="7" width="29.83984375" style="23" customWidth="1"/>
    <col min="8" max="8" width="24.5390625" style="23" customWidth="1"/>
    <col min="9" max="16384" width="10.8515625" style="5"/>
  </cols>
  <sheetData>
    <row r="4" spans="1:8" ht="36" customHeight="1" x14ac:dyDescent="0.25">
      <c r="A4" s="370" t="s">
        <v>530</v>
      </c>
      <c r="B4" s="370"/>
      <c r="C4" s="370"/>
      <c r="D4" s="370"/>
      <c r="E4" s="370"/>
      <c r="F4" s="370"/>
      <c r="G4" s="370"/>
      <c r="H4" s="370"/>
    </row>
    <row r="5" spans="1:8" ht="22.5" customHeight="1" x14ac:dyDescent="0.25">
      <c r="A5" s="131" t="s">
        <v>147</v>
      </c>
      <c r="B5" s="406" t="s">
        <v>149</v>
      </c>
      <c r="C5" s="406"/>
      <c r="D5" s="406"/>
      <c r="E5" s="406"/>
      <c r="F5" s="406"/>
      <c r="G5" s="406"/>
      <c r="H5" s="406"/>
    </row>
    <row r="6" spans="1:8" ht="24" customHeight="1" x14ac:dyDescent="0.25">
      <c r="A6" s="131"/>
      <c r="B6" s="6"/>
      <c r="C6" s="6"/>
      <c r="D6" s="6"/>
      <c r="E6" s="6"/>
      <c r="F6" s="6"/>
      <c r="G6" s="6"/>
      <c r="H6" s="6"/>
    </row>
    <row r="7" spans="1:8" x14ac:dyDescent="0.25">
      <c r="B7" s="407" t="s">
        <v>42</v>
      </c>
      <c r="C7" s="411" t="s">
        <v>43</v>
      </c>
      <c r="D7" s="413" t="s">
        <v>171</v>
      </c>
      <c r="E7" s="411" t="s">
        <v>172</v>
      </c>
      <c r="F7" s="411" t="s">
        <v>3</v>
      </c>
      <c r="G7" s="411" t="s">
        <v>173</v>
      </c>
      <c r="H7" s="411" t="s">
        <v>396</v>
      </c>
    </row>
    <row r="8" spans="1:8" x14ac:dyDescent="0.25">
      <c r="A8" s="32"/>
      <c r="B8" s="408"/>
      <c r="C8" s="412"/>
      <c r="D8" s="414"/>
      <c r="E8" s="412"/>
      <c r="F8" s="412"/>
      <c r="G8" s="412"/>
      <c r="H8" s="412"/>
    </row>
    <row r="9" spans="1:8" x14ac:dyDescent="0.25">
      <c r="A9" s="32"/>
      <c r="B9" s="36" t="s">
        <v>52</v>
      </c>
      <c r="C9" s="36" t="s">
        <v>53</v>
      </c>
      <c r="D9" s="37" t="s">
        <v>54</v>
      </c>
      <c r="E9" s="37" t="s">
        <v>55</v>
      </c>
      <c r="F9" s="37" t="s">
        <v>56</v>
      </c>
      <c r="G9" s="37" t="s">
        <v>57</v>
      </c>
      <c r="H9" s="37" t="s">
        <v>58</v>
      </c>
    </row>
    <row r="10" spans="1:8" s="3" customFormat="1" ht="42" customHeight="1" x14ac:dyDescent="0.2">
      <c r="B10" s="76"/>
      <c r="C10" s="74"/>
      <c r="D10" s="75"/>
      <c r="E10" s="74"/>
      <c r="F10" s="74"/>
      <c r="G10" s="74"/>
      <c r="H10" s="74"/>
    </row>
    <row r="11" spans="1:8" s="3" customFormat="1" ht="42" customHeight="1" x14ac:dyDescent="0.2">
      <c r="B11" s="76"/>
      <c r="C11" s="74"/>
      <c r="D11" s="75"/>
      <c r="E11" s="74"/>
      <c r="F11" s="74"/>
      <c r="G11" s="74"/>
      <c r="H11" s="74"/>
    </row>
    <row r="12" spans="1:8" s="3" customFormat="1" ht="42" customHeight="1" x14ac:dyDescent="0.2">
      <c r="B12" s="76"/>
      <c r="C12" s="74"/>
      <c r="D12" s="75"/>
      <c r="E12" s="74"/>
      <c r="F12" s="74"/>
      <c r="G12" s="74"/>
      <c r="H12" s="74"/>
    </row>
    <row r="13" spans="1:8" s="3" customFormat="1" ht="42" customHeight="1" x14ac:dyDescent="0.2">
      <c r="B13" s="76"/>
      <c r="C13" s="74"/>
      <c r="D13" s="75"/>
      <c r="E13" s="74"/>
      <c r="F13" s="74"/>
      <c r="G13" s="74"/>
      <c r="H13" s="74"/>
    </row>
    <row r="14" spans="1:8" x14ac:dyDescent="0.25">
      <c r="D14" s="212" t="s">
        <v>494</v>
      </c>
    </row>
    <row r="15" spans="1:8" x14ac:dyDescent="0.25">
      <c r="D15" s="207">
        <f>COUNTIF(D10:D13,"S3")</f>
        <v>0</v>
      </c>
    </row>
    <row r="17" spans="3:3" x14ac:dyDescent="0.25">
      <c r="C17" s="23" t="s">
        <v>567</v>
      </c>
    </row>
  </sheetData>
  <mergeCells count="9">
    <mergeCell ref="A4:H4"/>
    <mergeCell ref="B5:H5"/>
    <mergeCell ref="B7:B8"/>
    <mergeCell ref="C7:C8"/>
    <mergeCell ref="D7:D8"/>
    <mergeCell ref="H7:H8"/>
    <mergeCell ref="E7:E8"/>
    <mergeCell ref="G7:G8"/>
    <mergeCell ref="F7:F8"/>
  </mergeCells>
  <dataValidations count="1">
    <dataValidation type="list" allowBlank="1" showInputMessage="1" showErrorMessage="1" sqref="D10:D13" xr:uid="{00000000-0002-0000-0A00-000000000000}">
      <formula1>"S2, 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sheetPr>
  <dimension ref="A4:E21"/>
  <sheetViews>
    <sheetView topLeftCell="A12" zoomScale="80" zoomScaleNormal="80" workbookViewId="0" xr3:uid="{FF0BDA26-1AD6-5648-BD9A-E01AA4DDCA7C}">
      <selection activeCell="B9" sqref="B9:E18"/>
    </sheetView>
  </sheetViews>
  <sheetFormatPr defaultColWidth="10.8515625" defaultRowHeight="18.75" x14ac:dyDescent="0.25"/>
  <cols>
    <col min="1" max="1" width="6.90234375" style="5" customWidth="1"/>
    <col min="2" max="2" width="5.671875" style="5" customWidth="1"/>
    <col min="3" max="3" width="43.40625" style="23" customWidth="1"/>
    <col min="4" max="4" width="60.9140625" style="23" customWidth="1"/>
    <col min="5" max="5" width="33.046875" style="23" customWidth="1"/>
    <col min="6" max="16384" width="10.8515625" style="5"/>
  </cols>
  <sheetData>
    <row r="4" spans="1:5" ht="36" customHeight="1" x14ac:dyDescent="0.25">
      <c r="A4" s="370" t="s">
        <v>499</v>
      </c>
      <c r="B4" s="370"/>
      <c r="C4" s="370"/>
      <c r="D4" s="370"/>
      <c r="E4" s="370"/>
    </row>
    <row r="5" spans="1:5" ht="33" customHeight="1" x14ac:dyDescent="0.25">
      <c r="A5" s="131" t="s">
        <v>148</v>
      </c>
      <c r="B5" s="418" t="s">
        <v>289</v>
      </c>
      <c r="C5" s="418"/>
      <c r="D5" s="418"/>
      <c r="E5" s="418"/>
    </row>
    <row r="6" spans="1:5" ht="18" customHeight="1" x14ac:dyDescent="0.25">
      <c r="B6" s="407" t="s">
        <v>42</v>
      </c>
      <c r="C6" s="411" t="s">
        <v>169</v>
      </c>
      <c r="D6" s="411" t="s">
        <v>170</v>
      </c>
      <c r="E6" s="411" t="s">
        <v>375</v>
      </c>
    </row>
    <row r="7" spans="1:5" x14ac:dyDescent="0.25">
      <c r="A7" s="32"/>
      <c r="B7" s="408"/>
      <c r="C7" s="412"/>
      <c r="D7" s="412"/>
      <c r="E7" s="412"/>
    </row>
    <row r="8" spans="1:5" x14ac:dyDescent="0.25">
      <c r="A8" s="32"/>
      <c r="B8" s="36" t="s">
        <v>52</v>
      </c>
      <c r="C8" s="36" t="s">
        <v>53</v>
      </c>
      <c r="D8" s="37" t="s">
        <v>55</v>
      </c>
      <c r="E8" s="37" t="s">
        <v>56</v>
      </c>
    </row>
    <row r="9" spans="1:5" s="3" customFormat="1" ht="45" customHeight="1" x14ac:dyDescent="0.2">
      <c r="B9" s="76">
        <v>1</v>
      </c>
      <c r="C9" s="74" t="s">
        <v>978</v>
      </c>
      <c r="D9" s="74" t="s">
        <v>979</v>
      </c>
      <c r="E9" s="74">
        <v>2017</v>
      </c>
    </row>
    <row r="10" spans="1:5" s="3" customFormat="1" ht="45" customHeight="1" x14ac:dyDescent="0.2">
      <c r="B10" s="76">
        <v>2</v>
      </c>
      <c r="C10" s="74" t="s">
        <v>980</v>
      </c>
      <c r="D10" s="74" t="s">
        <v>981</v>
      </c>
      <c r="E10" s="74">
        <v>2017</v>
      </c>
    </row>
    <row r="11" spans="1:5" s="3" customFormat="1" ht="45" customHeight="1" x14ac:dyDescent="0.2">
      <c r="B11" s="76">
        <v>3</v>
      </c>
      <c r="C11" s="74" t="s">
        <v>982</v>
      </c>
      <c r="D11" s="74" t="s">
        <v>983</v>
      </c>
      <c r="E11" s="74">
        <v>2017</v>
      </c>
    </row>
    <row r="12" spans="1:5" s="3" customFormat="1" ht="45" customHeight="1" x14ac:dyDescent="0.2">
      <c r="B12" s="76">
        <v>4</v>
      </c>
      <c r="C12" s="74" t="s">
        <v>984</v>
      </c>
      <c r="D12" s="74" t="s">
        <v>983</v>
      </c>
      <c r="E12" s="74">
        <v>2017</v>
      </c>
    </row>
    <row r="13" spans="1:5" s="3" customFormat="1" ht="45" customHeight="1" x14ac:dyDescent="0.2">
      <c r="B13" s="76">
        <v>5</v>
      </c>
      <c r="C13" s="74" t="s">
        <v>985</v>
      </c>
      <c r="D13" s="74" t="s">
        <v>983</v>
      </c>
      <c r="E13" s="74">
        <v>2018</v>
      </c>
    </row>
    <row r="14" spans="1:5" s="3" customFormat="1" ht="45" customHeight="1" x14ac:dyDescent="0.2">
      <c r="B14" s="76">
        <v>6</v>
      </c>
      <c r="C14" s="74" t="s">
        <v>986</v>
      </c>
      <c r="D14" s="74" t="s">
        <v>987</v>
      </c>
      <c r="E14" s="74">
        <v>2018</v>
      </c>
    </row>
    <row r="15" spans="1:5" s="3" customFormat="1" ht="45" customHeight="1" x14ac:dyDescent="0.2">
      <c r="B15" s="76">
        <v>7</v>
      </c>
      <c r="C15" s="74" t="s">
        <v>988</v>
      </c>
      <c r="D15" s="74" t="s">
        <v>987</v>
      </c>
      <c r="E15" s="74">
        <v>2018</v>
      </c>
    </row>
    <row r="16" spans="1:5" s="3" customFormat="1" ht="45" customHeight="1" x14ac:dyDescent="0.2">
      <c r="B16" s="76">
        <v>8</v>
      </c>
      <c r="C16" s="74" t="s">
        <v>989</v>
      </c>
      <c r="D16" s="74" t="s">
        <v>987</v>
      </c>
      <c r="E16" s="74">
        <v>2019</v>
      </c>
    </row>
    <row r="17" spans="2:5" s="3" customFormat="1" ht="45" customHeight="1" x14ac:dyDescent="0.2">
      <c r="B17" s="76">
        <v>9</v>
      </c>
      <c r="C17" s="74" t="s">
        <v>990</v>
      </c>
      <c r="D17" s="74" t="s">
        <v>987</v>
      </c>
      <c r="E17" s="74">
        <v>2019</v>
      </c>
    </row>
    <row r="18" spans="2:5" s="3" customFormat="1" ht="45" customHeight="1" x14ac:dyDescent="0.2">
      <c r="B18" s="76">
        <v>10</v>
      </c>
      <c r="C18" s="74" t="s">
        <v>991</v>
      </c>
      <c r="D18" s="74" t="s">
        <v>987</v>
      </c>
      <c r="E18" s="74">
        <v>2019</v>
      </c>
    </row>
    <row r="19" spans="2:5" s="3" customFormat="1" ht="45" customHeight="1" x14ac:dyDescent="0.2">
      <c r="B19" s="76"/>
      <c r="C19" s="74"/>
      <c r="D19" s="74"/>
      <c r="E19" s="74"/>
    </row>
    <row r="20" spans="2:5" s="3" customFormat="1" ht="45" customHeight="1" x14ac:dyDescent="0.2">
      <c r="B20" s="76"/>
      <c r="C20" s="74"/>
      <c r="D20" s="74"/>
      <c r="E20" s="74"/>
    </row>
    <row r="21" spans="2:5" s="3" customFormat="1" ht="45" customHeight="1" x14ac:dyDescent="0.2">
      <c r="B21" s="76"/>
      <c r="C21" s="74"/>
      <c r="D21" s="74"/>
      <c r="E21" s="74"/>
    </row>
  </sheetData>
  <mergeCells count="6">
    <mergeCell ref="D6:D7"/>
    <mergeCell ref="A4:E4"/>
    <mergeCell ref="B6:B7"/>
    <mergeCell ref="C6:C7"/>
    <mergeCell ref="E6:E7"/>
    <mergeCell ref="B5:E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00"/>
  </sheetPr>
  <dimension ref="A4:H89"/>
  <sheetViews>
    <sheetView topLeftCell="A37" zoomScale="70" zoomScaleNormal="70" workbookViewId="0" xr3:uid="{C67EF94B-0B3B-5838-830C-E3A509766221}">
      <selection activeCell="C89" sqref="C89"/>
    </sheetView>
  </sheetViews>
  <sheetFormatPr defaultColWidth="10.8515625" defaultRowHeight="18.75" x14ac:dyDescent="0.25"/>
  <cols>
    <col min="1" max="1" width="6.90234375" style="5" customWidth="1"/>
    <col min="2" max="2" width="6.41015625" style="5" customWidth="1"/>
    <col min="3" max="3" width="42.6640625" style="23" customWidth="1"/>
    <col min="4" max="4" width="28.359375" style="23" customWidth="1"/>
    <col min="5" max="5" width="32.4296875" style="23" customWidth="1"/>
    <col min="6" max="6" width="12.328125" style="23" customWidth="1"/>
    <col min="7" max="7" width="8.3828125" style="68" bestFit="1" customWidth="1"/>
    <col min="8" max="8" width="8.5078125" style="68" bestFit="1" customWidth="1"/>
    <col min="9" max="16384" width="10.8515625" style="5"/>
  </cols>
  <sheetData>
    <row r="4" spans="1:8" ht="39.950000000000003" customHeight="1" x14ac:dyDescent="0.25">
      <c r="A4" s="370" t="s">
        <v>531</v>
      </c>
      <c r="B4" s="370"/>
      <c r="C4" s="370"/>
      <c r="D4" s="370"/>
      <c r="E4" s="370"/>
      <c r="F4" s="370"/>
      <c r="G4" s="370"/>
      <c r="H4" s="370"/>
    </row>
    <row r="5" spans="1:8" ht="35.25" customHeight="1" x14ac:dyDescent="0.25">
      <c r="A5" s="131" t="s">
        <v>150</v>
      </c>
      <c r="B5" s="406" t="s">
        <v>397</v>
      </c>
      <c r="C5" s="406"/>
      <c r="D5" s="406"/>
      <c r="E5" s="406"/>
      <c r="F5" s="406"/>
      <c r="G5" s="406"/>
      <c r="H5" s="406"/>
    </row>
    <row r="6" spans="1:8" ht="18" customHeight="1" x14ac:dyDescent="0.25">
      <c r="A6" s="26"/>
      <c r="B6" s="34" t="s">
        <v>137</v>
      </c>
      <c r="C6" s="406" t="s">
        <v>176</v>
      </c>
      <c r="D6" s="406"/>
      <c r="E6" s="406"/>
      <c r="F6" s="406"/>
      <c r="G6" s="406"/>
      <c r="H6" s="406"/>
    </row>
    <row r="7" spans="1:8" ht="24" customHeight="1" x14ac:dyDescent="0.25">
      <c r="A7" s="26"/>
      <c r="B7" s="34" t="s">
        <v>138</v>
      </c>
      <c r="C7" s="419" t="s">
        <v>378</v>
      </c>
      <c r="D7" s="419"/>
      <c r="E7" s="419"/>
      <c r="F7" s="419"/>
      <c r="G7" s="419"/>
      <c r="H7" s="419"/>
    </row>
    <row r="8" spans="1:8" x14ac:dyDescent="0.25">
      <c r="B8" s="407" t="s">
        <v>42</v>
      </c>
      <c r="C8" s="411" t="s">
        <v>43</v>
      </c>
      <c r="D8" s="411" t="s">
        <v>292</v>
      </c>
      <c r="E8" s="411" t="s">
        <v>174</v>
      </c>
      <c r="F8" s="411" t="s">
        <v>268</v>
      </c>
      <c r="G8" s="420" t="s">
        <v>175</v>
      </c>
      <c r="H8" s="420"/>
    </row>
    <row r="9" spans="1:8" x14ac:dyDescent="0.25">
      <c r="A9" s="32"/>
      <c r="B9" s="408"/>
      <c r="C9" s="412"/>
      <c r="D9" s="412"/>
      <c r="E9" s="412"/>
      <c r="F9" s="412"/>
      <c r="G9" s="33" t="s">
        <v>290</v>
      </c>
      <c r="H9" s="33" t="s">
        <v>291</v>
      </c>
    </row>
    <row r="10" spans="1:8" x14ac:dyDescent="0.25">
      <c r="A10" s="32"/>
      <c r="B10" s="36" t="s">
        <v>52</v>
      </c>
      <c r="C10" s="36" t="s">
        <v>53</v>
      </c>
      <c r="D10" s="37" t="s">
        <v>54</v>
      </c>
      <c r="E10" s="37" t="s">
        <v>55</v>
      </c>
      <c r="F10" s="37" t="s">
        <v>56</v>
      </c>
      <c r="G10" s="37" t="s">
        <v>57</v>
      </c>
      <c r="H10" s="37" t="s">
        <v>57</v>
      </c>
    </row>
    <row r="11" spans="1:8" s="86" customFormat="1" ht="42.95" customHeight="1" x14ac:dyDescent="0.2">
      <c r="B11" s="424">
        <v>1</v>
      </c>
      <c r="C11" s="421" t="s">
        <v>568</v>
      </c>
      <c r="D11" s="74" t="s">
        <v>571</v>
      </c>
      <c r="E11" s="74" t="s">
        <v>595</v>
      </c>
      <c r="F11" s="74">
        <v>2016</v>
      </c>
      <c r="G11" s="75" t="s">
        <v>603</v>
      </c>
      <c r="H11" s="75"/>
    </row>
    <row r="12" spans="1:8" s="86" customFormat="1" ht="42.95" customHeight="1" x14ac:dyDescent="0.2">
      <c r="B12" s="425"/>
      <c r="C12" s="422"/>
      <c r="D12" s="74" t="s">
        <v>571</v>
      </c>
      <c r="E12" s="74" t="s">
        <v>595</v>
      </c>
      <c r="F12" s="74">
        <v>2016</v>
      </c>
      <c r="G12" s="75" t="s">
        <v>603</v>
      </c>
      <c r="H12" s="75"/>
    </row>
    <row r="13" spans="1:8" s="86" customFormat="1" ht="43.5" customHeight="1" x14ac:dyDescent="0.2">
      <c r="B13" s="425"/>
      <c r="C13" s="422"/>
      <c r="D13" s="74" t="s">
        <v>571</v>
      </c>
      <c r="E13" s="74" t="s">
        <v>596</v>
      </c>
      <c r="F13" s="74">
        <v>2016</v>
      </c>
      <c r="G13" s="75" t="s">
        <v>603</v>
      </c>
      <c r="H13" s="75"/>
    </row>
    <row r="14" spans="1:8" s="86" customFormat="1" ht="43.5" customHeight="1" x14ac:dyDescent="0.2">
      <c r="B14" s="425"/>
      <c r="C14" s="422"/>
      <c r="D14" s="74" t="s">
        <v>571</v>
      </c>
      <c r="E14" s="74" t="s">
        <v>595</v>
      </c>
      <c r="F14" s="74">
        <v>2016</v>
      </c>
      <c r="G14" s="75" t="s">
        <v>603</v>
      </c>
      <c r="H14" s="75"/>
    </row>
    <row r="15" spans="1:8" s="86" customFormat="1" ht="43.5" customHeight="1" x14ac:dyDescent="0.2">
      <c r="B15" s="425"/>
      <c r="C15" s="422"/>
      <c r="D15" s="74" t="s">
        <v>572</v>
      </c>
      <c r="E15" s="74" t="s">
        <v>595</v>
      </c>
      <c r="F15" s="74">
        <v>2016</v>
      </c>
      <c r="G15" s="75" t="s">
        <v>603</v>
      </c>
      <c r="H15" s="75"/>
    </row>
    <row r="16" spans="1:8" s="86" customFormat="1" ht="42.95" customHeight="1" x14ac:dyDescent="0.2">
      <c r="B16" s="425"/>
      <c r="C16" s="422"/>
      <c r="D16" s="74" t="s">
        <v>572</v>
      </c>
      <c r="E16" s="74" t="s">
        <v>595</v>
      </c>
      <c r="F16" s="74">
        <v>2016</v>
      </c>
      <c r="G16" s="75" t="s">
        <v>603</v>
      </c>
      <c r="H16" s="75"/>
    </row>
    <row r="17" spans="2:8" s="86" customFormat="1" ht="42.95" customHeight="1" x14ac:dyDescent="0.2">
      <c r="B17" s="425"/>
      <c r="C17" s="422"/>
      <c r="D17" s="74" t="s">
        <v>573</v>
      </c>
      <c r="E17" s="74" t="s">
        <v>595</v>
      </c>
      <c r="F17" s="74">
        <v>2016</v>
      </c>
      <c r="G17" s="75" t="s">
        <v>603</v>
      </c>
      <c r="H17" s="75"/>
    </row>
    <row r="18" spans="2:8" s="86" customFormat="1" ht="42.95" customHeight="1" x14ac:dyDescent="0.2">
      <c r="B18" s="425"/>
      <c r="C18" s="422"/>
      <c r="D18" s="74" t="s">
        <v>574</v>
      </c>
      <c r="E18" s="74" t="s">
        <v>595</v>
      </c>
      <c r="F18" s="74">
        <v>2016</v>
      </c>
      <c r="G18" s="75" t="s">
        <v>603</v>
      </c>
      <c r="H18" s="75"/>
    </row>
    <row r="19" spans="2:8" s="86" customFormat="1" ht="42.95" customHeight="1" x14ac:dyDescent="0.2">
      <c r="B19" s="425"/>
      <c r="C19" s="422"/>
      <c r="D19" s="74" t="s">
        <v>575</v>
      </c>
      <c r="E19" s="74" t="s">
        <v>595</v>
      </c>
      <c r="F19" s="74">
        <v>2016</v>
      </c>
      <c r="G19" s="75" t="s">
        <v>603</v>
      </c>
      <c r="H19" s="75"/>
    </row>
    <row r="20" spans="2:8" s="86" customFormat="1" ht="42.95" customHeight="1" x14ac:dyDescent="0.2">
      <c r="B20" s="425"/>
      <c r="C20" s="422"/>
      <c r="D20" s="74" t="s">
        <v>576</v>
      </c>
      <c r="E20" s="74" t="s">
        <v>597</v>
      </c>
      <c r="F20" s="74">
        <v>2016</v>
      </c>
      <c r="G20" s="75"/>
      <c r="H20" s="75" t="s">
        <v>603</v>
      </c>
    </row>
    <row r="21" spans="2:8" s="86" customFormat="1" ht="42.95" customHeight="1" x14ac:dyDescent="0.2">
      <c r="B21" s="425"/>
      <c r="C21" s="422"/>
      <c r="D21" s="74" t="s">
        <v>577</v>
      </c>
      <c r="E21" s="74" t="s">
        <v>597</v>
      </c>
      <c r="F21" s="74">
        <v>2016</v>
      </c>
      <c r="G21" s="75"/>
      <c r="H21" s="75" t="s">
        <v>603</v>
      </c>
    </row>
    <row r="22" spans="2:8" s="86" customFormat="1" ht="42.95" customHeight="1" x14ac:dyDescent="0.2">
      <c r="B22" s="425"/>
      <c r="C22" s="422"/>
      <c r="D22" s="74" t="s">
        <v>578</v>
      </c>
      <c r="E22" s="74" t="s">
        <v>597</v>
      </c>
      <c r="F22" s="74">
        <v>2016</v>
      </c>
      <c r="G22" s="75"/>
      <c r="H22" s="75" t="s">
        <v>603</v>
      </c>
    </row>
    <row r="23" spans="2:8" s="86" customFormat="1" ht="42.95" customHeight="1" x14ac:dyDescent="0.2">
      <c r="B23" s="425"/>
      <c r="C23" s="422"/>
      <c r="D23" s="74" t="s">
        <v>579</v>
      </c>
      <c r="E23" s="74" t="s">
        <v>598</v>
      </c>
      <c r="F23" s="74">
        <v>2016</v>
      </c>
      <c r="G23" s="75"/>
      <c r="H23" s="75" t="s">
        <v>603</v>
      </c>
    </row>
    <row r="24" spans="2:8" s="86" customFormat="1" ht="42.95" customHeight="1" x14ac:dyDescent="0.2">
      <c r="B24" s="425"/>
      <c r="C24" s="422"/>
      <c r="D24" s="74" t="s">
        <v>580</v>
      </c>
      <c r="E24" s="74" t="s">
        <v>595</v>
      </c>
      <c r="F24" s="74">
        <v>2016</v>
      </c>
      <c r="G24" s="75" t="s">
        <v>603</v>
      </c>
      <c r="H24" s="75"/>
    </row>
    <row r="25" spans="2:8" s="86" customFormat="1" ht="42.95" customHeight="1" x14ac:dyDescent="0.2">
      <c r="B25" s="425"/>
      <c r="C25" s="422"/>
      <c r="D25" s="74" t="s">
        <v>581</v>
      </c>
      <c r="E25" s="74" t="s">
        <v>595</v>
      </c>
      <c r="F25" s="74">
        <v>2016</v>
      </c>
      <c r="G25" s="75" t="s">
        <v>603</v>
      </c>
      <c r="H25" s="75"/>
    </row>
    <row r="26" spans="2:8" s="86" customFormat="1" ht="42.95" customHeight="1" x14ac:dyDescent="0.2">
      <c r="B26" s="425"/>
      <c r="C26" s="422"/>
      <c r="D26" s="74" t="s">
        <v>582</v>
      </c>
      <c r="E26" s="74" t="s">
        <v>595</v>
      </c>
      <c r="F26" s="74">
        <v>2016</v>
      </c>
      <c r="G26" s="75" t="s">
        <v>603</v>
      </c>
      <c r="H26" s="75"/>
    </row>
    <row r="27" spans="2:8" s="86" customFormat="1" ht="42.95" customHeight="1" x14ac:dyDescent="0.2">
      <c r="B27" s="425"/>
      <c r="C27" s="422"/>
      <c r="D27" s="74" t="s">
        <v>583</v>
      </c>
      <c r="E27" s="74" t="s">
        <v>599</v>
      </c>
      <c r="F27" s="74">
        <v>2017</v>
      </c>
      <c r="G27" s="75" t="s">
        <v>603</v>
      </c>
      <c r="H27" s="75"/>
    </row>
    <row r="28" spans="2:8" s="86" customFormat="1" ht="42.95" customHeight="1" x14ac:dyDescent="0.2">
      <c r="B28" s="425"/>
      <c r="C28" s="422"/>
      <c r="D28" s="74" t="s">
        <v>571</v>
      </c>
      <c r="E28" s="74" t="s">
        <v>595</v>
      </c>
      <c r="F28" s="74">
        <v>2017</v>
      </c>
      <c r="G28" s="75" t="s">
        <v>603</v>
      </c>
      <c r="H28" s="75"/>
    </row>
    <row r="29" spans="2:8" s="86" customFormat="1" ht="42.95" customHeight="1" x14ac:dyDescent="0.2">
      <c r="B29" s="425"/>
      <c r="C29" s="422"/>
      <c r="D29" s="74" t="s">
        <v>572</v>
      </c>
      <c r="E29" s="74" t="s">
        <v>595</v>
      </c>
      <c r="F29" s="74">
        <v>2017</v>
      </c>
      <c r="G29" s="75" t="s">
        <v>603</v>
      </c>
      <c r="H29" s="75"/>
    </row>
    <row r="30" spans="2:8" s="86" customFormat="1" ht="42.95" customHeight="1" x14ac:dyDescent="0.2">
      <c r="B30" s="425"/>
      <c r="C30" s="422"/>
      <c r="D30" s="74" t="s">
        <v>584</v>
      </c>
      <c r="E30" s="74" t="s">
        <v>597</v>
      </c>
      <c r="F30" s="74">
        <v>2017</v>
      </c>
      <c r="G30" s="75" t="s">
        <v>603</v>
      </c>
      <c r="H30" s="75"/>
    </row>
    <row r="31" spans="2:8" s="86" customFormat="1" ht="42.95" customHeight="1" x14ac:dyDescent="0.2">
      <c r="B31" s="425"/>
      <c r="C31" s="422"/>
      <c r="D31" s="74" t="s">
        <v>585</v>
      </c>
      <c r="E31" s="74" t="s">
        <v>595</v>
      </c>
      <c r="F31" s="74">
        <v>2018</v>
      </c>
      <c r="G31" s="75"/>
      <c r="H31" s="75" t="s">
        <v>603</v>
      </c>
    </row>
    <row r="32" spans="2:8" s="86" customFormat="1" ht="42.95" customHeight="1" x14ac:dyDescent="0.2">
      <c r="B32" s="425"/>
      <c r="C32" s="422"/>
      <c r="D32" s="74" t="s">
        <v>586</v>
      </c>
      <c r="E32" s="74" t="s">
        <v>595</v>
      </c>
      <c r="F32" s="74">
        <v>2018</v>
      </c>
      <c r="G32" s="75" t="s">
        <v>603</v>
      </c>
      <c r="H32" s="75"/>
    </row>
    <row r="33" spans="2:8" s="86" customFormat="1" ht="42.95" customHeight="1" x14ac:dyDescent="0.2">
      <c r="B33" s="425"/>
      <c r="C33" s="422"/>
      <c r="D33" s="74" t="s">
        <v>587</v>
      </c>
      <c r="E33" s="74" t="s">
        <v>595</v>
      </c>
      <c r="F33" s="74">
        <v>2018</v>
      </c>
      <c r="G33" s="75"/>
      <c r="H33" s="75" t="s">
        <v>603</v>
      </c>
    </row>
    <row r="34" spans="2:8" s="86" customFormat="1" ht="42.95" customHeight="1" x14ac:dyDescent="0.2">
      <c r="B34" s="426"/>
      <c r="C34" s="423"/>
      <c r="D34" s="74" t="s">
        <v>588</v>
      </c>
      <c r="E34" s="74" t="s">
        <v>595</v>
      </c>
      <c r="F34" s="74">
        <v>2018</v>
      </c>
      <c r="G34" s="75" t="s">
        <v>603</v>
      </c>
      <c r="H34" s="75"/>
    </row>
    <row r="35" spans="2:8" s="86" customFormat="1" ht="42.95" customHeight="1" x14ac:dyDescent="0.2">
      <c r="B35" s="424">
        <v>2</v>
      </c>
      <c r="C35" s="421" t="s">
        <v>569</v>
      </c>
      <c r="D35" s="74" t="s">
        <v>589</v>
      </c>
      <c r="E35" s="74" t="s">
        <v>595</v>
      </c>
      <c r="F35" s="74">
        <v>2016</v>
      </c>
      <c r="G35" s="75"/>
      <c r="H35" s="75" t="s">
        <v>603</v>
      </c>
    </row>
    <row r="36" spans="2:8" s="86" customFormat="1" ht="42.95" customHeight="1" x14ac:dyDescent="0.2">
      <c r="B36" s="425"/>
      <c r="C36" s="422"/>
      <c r="D36" s="74" t="s">
        <v>586</v>
      </c>
      <c r="E36" s="74" t="s">
        <v>595</v>
      </c>
      <c r="F36" s="74">
        <v>2016</v>
      </c>
      <c r="G36" s="75"/>
      <c r="H36" s="75" t="s">
        <v>603</v>
      </c>
    </row>
    <row r="37" spans="2:8" s="86" customFormat="1" ht="42.95" customHeight="1" x14ac:dyDescent="0.2">
      <c r="B37" s="425"/>
      <c r="C37" s="422"/>
      <c r="D37" s="74" t="s">
        <v>587</v>
      </c>
      <c r="E37" s="74" t="s">
        <v>595</v>
      </c>
      <c r="F37" s="74">
        <v>2016</v>
      </c>
      <c r="G37" s="75"/>
      <c r="H37" s="75" t="s">
        <v>603</v>
      </c>
    </row>
    <row r="38" spans="2:8" s="86" customFormat="1" ht="42.95" customHeight="1" x14ac:dyDescent="0.2">
      <c r="B38" s="425"/>
      <c r="C38" s="422"/>
      <c r="D38" s="74" t="s">
        <v>590</v>
      </c>
      <c r="E38" s="74" t="s">
        <v>600</v>
      </c>
      <c r="F38" s="74">
        <v>2016</v>
      </c>
      <c r="G38" s="75"/>
      <c r="H38" s="75" t="s">
        <v>603</v>
      </c>
    </row>
    <row r="39" spans="2:8" s="86" customFormat="1" ht="42.95" customHeight="1" x14ac:dyDescent="0.2">
      <c r="B39" s="425"/>
      <c r="C39" s="422"/>
      <c r="D39" s="74" t="s">
        <v>591</v>
      </c>
      <c r="E39" s="74" t="s">
        <v>601</v>
      </c>
      <c r="F39" s="74">
        <v>2017</v>
      </c>
      <c r="G39" s="75" t="s">
        <v>603</v>
      </c>
      <c r="H39" s="75"/>
    </row>
    <row r="40" spans="2:8" s="86" customFormat="1" ht="42.95" customHeight="1" x14ac:dyDescent="0.2">
      <c r="B40" s="425"/>
      <c r="C40" s="422"/>
      <c r="D40" s="74" t="s">
        <v>592</v>
      </c>
      <c r="E40" s="74" t="s">
        <v>595</v>
      </c>
      <c r="F40" s="74">
        <v>2018</v>
      </c>
      <c r="G40" s="75" t="s">
        <v>603</v>
      </c>
      <c r="H40" s="75"/>
    </row>
    <row r="41" spans="2:8" s="86" customFormat="1" ht="42.95" customHeight="1" x14ac:dyDescent="0.2">
      <c r="B41" s="425"/>
      <c r="C41" s="422"/>
      <c r="D41" s="74" t="s">
        <v>593</v>
      </c>
      <c r="E41" s="74" t="s">
        <v>595</v>
      </c>
      <c r="F41" s="74">
        <v>2018</v>
      </c>
      <c r="G41" s="75" t="s">
        <v>603</v>
      </c>
      <c r="H41" s="75"/>
    </row>
    <row r="42" spans="2:8" s="86" customFormat="1" ht="42.95" customHeight="1" x14ac:dyDescent="0.2">
      <c r="B42" s="425"/>
      <c r="C42" s="422"/>
      <c r="D42" s="74" t="s">
        <v>585</v>
      </c>
      <c r="E42" s="74" t="s">
        <v>595</v>
      </c>
      <c r="F42" s="74">
        <v>2018</v>
      </c>
      <c r="G42" s="75"/>
      <c r="H42" s="75" t="s">
        <v>603</v>
      </c>
    </row>
    <row r="43" spans="2:8" s="86" customFormat="1" ht="42.95" customHeight="1" x14ac:dyDescent="0.2">
      <c r="B43" s="425"/>
      <c r="C43" s="422"/>
      <c r="D43" s="74" t="s">
        <v>586</v>
      </c>
      <c r="E43" s="74" t="s">
        <v>595</v>
      </c>
      <c r="F43" s="74">
        <v>2018</v>
      </c>
      <c r="G43" s="75"/>
      <c r="H43" s="75" t="s">
        <v>603</v>
      </c>
    </row>
    <row r="44" spans="2:8" s="86" customFormat="1" ht="42.95" customHeight="1" x14ac:dyDescent="0.2">
      <c r="B44" s="425"/>
      <c r="C44" s="422"/>
      <c r="D44" s="74" t="s">
        <v>587</v>
      </c>
      <c r="E44" s="74" t="s">
        <v>595</v>
      </c>
      <c r="F44" s="74">
        <v>2018</v>
      </c>
      <c r="G44" s="75"/>
      <c r="H44" s="75" t="s">
        <v>603</v>
      </c>
    </row>
    <row r="45" spans="2:8" s="86" customFormat="1" ht="42.95" customHeight="1" x14ac:dyDescent="0.2">
      <c r="B45" s="426"/>
      <c r="C45" s="423"/>
      <c r="D45" s="74" t="s">
        <v>588</v>
      </c>
      <c r="E45" s="74" t="s">
        <v>595</v>
      </c>
      <c r="F45" s="74">
        <v>2018</v>
      </c>
      <c r="G45" s="75"/>
      <c r="H45" s="75" t="s">
        <v>603</v>
      </c>
    </row>
    <row r="46" spans="2:8" s="86" customFormat="1" ht="42.95" customHeight="1" x14ac:dyDescent="0.2">
      <c r="B46" s="424">
        <v>3</v>
      </c>
      <c r="C46" s="421" t="s">
        <v>570</v>
      </c>
      <c r="D46" s="74" t="s">
        <v>594</v>
      </c>
      <c r="E46" s="74" t="s">
        <v>602</v>
      </c>
      <c r="F46" s="74">
        <v>2017</v>
      </c>
      <c r="G46" s="75" t="s">
        <v>603</v>
      </c>
      <c r="H46" s="75"/>
    </row>
    <row r="47" spans="2:8" s="86" customFormat="1" ht="42.95" customHeight="1" x14ac:dyDescent="0.2">
      <c r="B47" s="425"/>
      <c r="C47" s="422"/>
      <c r="D47" s="74" t="s">
        <v>585</v>
      </c>
      <c r="E47" s="74" t="s">
        <v>595</v>
      </c>
      <c r="F47" s="74">
        <v>2018</v>
      </c>
      <c r="G47" s="75"/>
      <c r="H47" s="75" t="s">
        <v>603</v>
      </c>
    </row>
    <row r="48" spans="2:8" s="86" customFormat="1" ht="42.95" customHeight="1" x14ac:dyDescent="0.2">
      <c r="B48" s="425"/>
      <c r="C48" s="422"/>
      <c r="D48" s="74" t="s">
        <v>586</v>
      </c>
      <c r="E48" s="74" t="s">
        <v>595</v>
      </c>
      <c r="F48" s="74">
        <v>2018</v>
      </c>
      <c r="G48" s="75"/>
      <c r="H48" s="75" t="s">
        <v>603</v>
      </c>
    </row>
    <row r="49" spans="2:8" s="86" customFormat="1" ht="42.95" customHeight="1" x14ac:dyDescent="0.2">
      <c r="B49" s="425"/>
      <c r="C49" s="422"/>
      <c r="D49" s="74" t="s">
        <v>587</v>
      </c>
      <c r="E49" s="74" t="s">
        <v>595</v>
      </c>
      <c r="F49" s="74">
        <v>2018</v>
      </c>
      <c r="G49" s="75"/>
      <c r="H49" s="75" t="s">
        <v>603</v>
      </c>
    </row>
    <row r="50" spans="2:8" s="86" customFormat="1" ht="42.95" customHeight="1" x14ac:dyDescent="0.2">
      <c r="B50" s="426"/>
      <c r="C50" s="423"/>
      <c r="D50" s="74" t="s">
        <v>588</v>
      </c>
      <c r="E50" s="74" t="s">
        <v>595</v>
      </c>
      <c r="F50" s="74">
        <v>2018</v>
      </c>
      <c r="G50" s="75"/>
      <c r="H50" s="75" t="s">
        <v>603</v>
      </c>
    </row>
    <row r="51" spans="2:8" s="86" customFormat="1" ht="42.95" customHeight="1" x14ac:dyDescent="0.2">
      <c r="B51" s="424">
        <v>4</v>
      </c>
      <c r="C51" s="421" t="s">
        <v>604</v>
      </c>
      <c r="D51" s="74" t="s">
        <v>585</v>
      </c>
      <c r="E51" s="74" t="s">
        <v>595</v>
      </c>
      <c r="F51" s="74">
        <v>2018</v>
      </c>
      <c r="G51" s="75"/>
      <c r="H51" s="75" t="s">
        <v>603</v>
      </c>
    </row>
    <row r="52" spans="2:8" s="86" customFormat="1" ht="42.95" customHeight="1" x14ac:dyDescent="0.2">
      <c r="B52" s="425"/>
      <c r="C52" s="422"/>
      <c r="D52" s="74" t="s">
        <v>586</v>
      </c>
      <c r="E52" s="74" t="s">
        <v>595</v>
      </c>
      <c r="F52" s="74">
        <v>2018</v>
      </c>
      <c r="G52" s="75"/>
      <c r="H52" s="75" t="s">
        <v>603</v>
      </c>
    </row>
    <row r="53" spans="2:8" s="86" customFormat="1" ht="42.95" customHeight="1" x14ac:dyDescent="0.2">
      <c r="B53" s="425"/>
      <c r="C53" s="422"/>
      <c r="D53" s="74" t="s">
        <v>587</v>
      </c>
      <c r="E53" s="74" t="s">
        <v>595</v>
      </c>
      <c r="F53" s="74">
        <v>2018</v>
      </c>
      <c r="G53" s="75"/>
      <c r="H53" s="75" t="s">
        <v>603</v>
      </c>
    </row>
    <row r="54" spans="2:8" s="86" customFormat="1" ht="42.95" customHeight="1" x14ac:dyDescent="0.2">
      <c r="B54" s="426"/>
      <c r="C54" s="423"/>
      <c r="D54" s="74" t="s">
        <v>588</v>
      </c>
      <c r="E54" s="74" t="s">
        <v>595</v>
      </c>
      <c r="F54" s="74">
        <v>2018</v>
      </c>
      <c r="G54" s="75"/>
      <c r="H54" s="75" t="s">
        <v>603</v>
      </c>
    </row>
    <row r="55" spans="2:8" s="86" customFormat="1" ht="42.95" customHeight="1" x14ac:dyDescent="0.2">
      <c r="B55" s="424">
        <v>5</v>
      </c>
      <c r="C55" s="421" t="s">
        <v>605</v>
      </c>
      <c r="D55" s="74" t="s">
        <v>585</v>
      </c>
      <c r="E55" s="74" t="s">
        <v>595</v>
      </c>
      <c r="F55" s="74">
        <v>2018</v>
      </c>
      <c r="G55" s="75"/>
      <c r="H55" s="75" t="s">
        <v>603</v>
      </c>
    </row>
    <row r="56" spans="2:8" s="86" customFormat="1" ht="42.95" customHeight="1" x14ac:dyDescent="0.2">
      <c r="B56" s="425"/>
      <c r="C56" s="422"/>
      <c r="D56" s="74" t="s">
        <v>586</v>
      </c>
      <c r="E56" s="74" t="s">
        <v>595</v>
      </c>
      <c r="F56" s="74">
        <v>2018</v>
      </c>
      <c r="G56" s="75"/>
      <c r="H56" s="75" t="s">
        <v>603</v>
      </c>
    </row>
    <row r="57" spans="2:8" s="86" customFormat="1" ht="42.95" customHeight="1" x14ac:dyDescent="0.2">
      <c r="B57" s="425"/>
      <c r="C57" s="422"/>
      <c r="D57" s="74" t="s">
        <v>587</v>
      </c>
      <c r="E57" s="74" t="s">
        <v>595</v>
      </c>
      <c r="F57" s="74">
        <v>2018</v>
      </c>
      <c r="G57" s="75"/>
      <c r="H57" s="75" t="s">
        <v>603</v>
      </c>
    </row>
    <row r="58" spans="2:8" s="86" customFormat="1" ht="42.95" customHeight="1" x14ac:dyDescent="0.2">
      <c r="B58" s="426"/>
      <c r="C58" s="423"/>
      <c r="D58" s="74" t="s">
        <v>588</v>
      </c>
      <c r="E58" s="74" t="s">
        <v>595</v>
      </c>
      <c r="F58" s="74">
        <v>2018</v>
      </c>
      <c r="G58" s="75"/>
      <c r="H58" s="75" t="s">
        <v>603</v>
      </c>
    </row>
    <row r="59" spans="2:8" s="86" customFormat="1" ht="42.95" customHeight="1" x14ac:dyDescent="0.2">
      <c r="B59" s="424">
        <v>6</v>
      </c>
      <c r="C59" s="421" t="s">
        <v>606</v>
      </c>
      <c r="D59" s="74" t="s">
        <v>607</v>
      </c>
      <c r="E59" s="74" t="s">
        <v>595</v>
      </c>
      <c r="F59" s="74">
        <v>2017</v>
      </c>
      <c r="G59" s="75"/>
      <c r="H59" s="75" t="s">
        <v>603</v>
      </c>
    </row>
    <row r="60" spans="2:8" s="86" customFormat="1" ht="42.95" customHeight="1" x14ac:dyDescent="0.2">
      <c r="B60" s="425"/>
      <c r="C60" s="422"/>
      <c r="D60" s="74" t="s">
        <v>585</v>
      </c>
      <c r="E60" s="74" t="s">
        <v>595</v>
      </c>
      <c r="F60" s="74">
        <v>2018</v>
      </c>
      <c r="G60" s="75"/>
      <c r="H60" s="75" t="s">
        <v>603</v>
      </c>
    </row>
    <row r="61" spans="2:8" s="86" customFormat="1" ht="42.95" customHeight="1" x14ac:dyDescent="0.2">
      <c r="B61" s="425"/>
      <c r="C61" s="422"/>
      <c r="D61" s="74" t="s">
        <v>586</v>
      </c>
      <c r="E61" s="74" t="s">
        <v>595</v>
      </c>
      <c r="F61" s="74">
        <v>2018</v>
      </c>
      <c r="G61" s="75"/>
      <c r="H61" s="75" t="s">
        <v>603</v>
      </c>
    </row>
    <row r="62" spans="2:8" s="86" customFormat="1" ht="42.95" customHeight="1" x14ac:dyDescent="0.2">
      <c r="B62" s="425"/>
      <c r="C62" s="422"/>
      <c r="D62" s="74" t="s">
        <v>587</v>
      </c>
      <c r="E62" s="74" t="s">
        <v>595</v>
      </c>
      <c r="F62" s="74">
        <v>2018</v>
      </c>
      <c r="G62" s="75"/>
      <c r="H62" s="75" t="s">
        <v>603</v>
      </c>
    </row>
    <row r="63" spans="2:8" s="86" customFormat="1" ht="42.95" customHeight="1" x14ac:dyDescent="0.2">
      <c r="B63" s="425"/>
      <c r="C63" s="422"/>
      <c r="D63" s="74" t="s">
        <v>588</v>
      </c>
      <c r="E63" s="74" t="s">
        <v>595</v>
      </c>
      <c r="F63" s="74">
        <v>2018</v>
      </c>
      <c r="G63" s="75"/>
      <c r="H63" s="75" t="s">
        <v>603</v>
      </c>
    </row>
    <row r="64" spans="2:8" s="86" customFormat="1" ht="42.95" customHeight="1" x14ac:dyDescent="0.2">
      <c r="B64" s="426"/>
      <c r="C64" s="423"/>
      <c r="D64" s="74" t="s">
        <v>608</v>
      </c>
      <c r="E64" s="74" t="s">
        <v>595</v>
      </c>
      <c r="F64" s="74">
        <v>2018</v>
      </c>
      <c r="G64" s="75"/>
      <c r="H64" s="75" t="s">
        <v>603</v>
      </c>
    </row>
    <row r="65" spans="2:8" s="86" customFormat="1" ht="42.95" customHeight="1" x14ac:dyDescent="0.2">
      <c r="B65" s="424">
        <v>7</v>
      </c>
      <c r="C65" s="421" t="s">
        <v>609</v>
      </c>
      <c r="D65" s="74" t="s">
        <v>607</v>
      </c>
      <c r="E65" s="74" t="s">
        <v>595</v>
      </c>
      <c r="F65" s="74">
        <v>2017</v>
      </c>
      <c r="G65" s="75"/>
      <c r="H65" s="75" t="s">
        <v>603</v>
      </c>
    </row>
    <row r="66" spans="2:8" s="86" customFormat="1" ht="42.95" customHeight="1" x14ac:dyDescent="0.2">
      <c r="B66" s="425"/>
      <c r="C66" s="422"/>
      <c r="D66" s="74" t="s">
        <v>610</v>
      </c>
      <c r="E66" s="74" t="s">
        <v>595</v>
      </c>
      <c r="F66" s="74">
        <v>2017</v>
      </c>
      <c r="G66" s="75"/>
      <c r="H66" s="75" t="s">
        <v>603</v>
      </c>
    </row>
    <row r="67" spans="2:8" s="86" customFormat="1" ht="42.95" customHeight="1" x14ac:dyDescent="0.2">
      <c r="B67" s="425"/>
      <c r="C67" s="422"/>
      <c r="D67" s="74" t="s">
        <v>589</v>
      </c>
      <c r="E67" s="74" t="s">
        <v>595</v>
      </c>
      <c r="F67" s="74">
        <v>2018</v>
      </c>
      <c r="G67" s="75"/>
      <c r="H67" s="75" t="s">
        <v>603</v>
      </c>
    </row>
    <row r="68" spans="2:8" s="86" customFormat="1" ht="42.95" customHeight="1" x14ac:dyDescent="0.2">
      <c r="B68" s="425"/>
      <c r="C68" s="422"/>
      <c r="D68" s="74" t="s">
        <v>611</v>
      </c>
      <c r="E68" s="74" t="s">
        <v>595</v>
      </c>
      <c r="F68" s="74">
        <v>2018</v>
      </c>
      <c r="G68" s="75"/>
      <c r="H68" s="75" t="s">
        <v>603</v>
      </c>
    </row>
    <row r="69" spans="2:8" s="86" customFormat="1" ht="42.95" customHeight="1" x14ac:dyDescent="0.2">
      <c r="B69" s="425"/>
      <c r="C69" s="422"/>
      <c r="D69" s="74" t="s">
        <v>587</v>
      </c>
      <c r="E69" s="74" t="s">
        <v>595</v>
      </c>
      <c r="F69" s="74">
        <v>2018</v>
      </c>
      <c r="G69" s="75"/>
      <c r="H69" s="75" t="s">
        <v>603</v>
      </c>
    </row>
    <row r="70" spans="2:8" s="86" customFormat="1" ht="42.95" customHeight="1" x14ac:dyDescent="0.2">
      <c r="B70" s="425"/>
      <c r="C70" s="422"/>
      <c r="D70" s="74" t="s">
        <v>588</v>
      </c>
      <c r="E70" s="74" t="s">
        <v>595</v>
      </c>
      <c r="F70" s="74">
        <v>2018</v>
      </c>
      <c r="G70" s="75"/>
      <c r="H70" s="75" t="s">
        <v>603</v>
      </c>
    </row>
    <row r="71" spans="2:8" s="86" customFormat="1" ht="42.95" customHeight="1" x14ac:dyDescent="0.2">
      <c r="B71" s="426"/>
      <c r="C71" s="423"/>
      <c r="D71" s="74" t="s">
        <v>608</v>
      </c>
      <c r="E71" s="74" t="s">
        <v>595</v>
      </c>
      <c r="F71" s="74">
        <v>2018</v>
      </c>
      <c r="G71" s="75"/>
      <c r="H71" s="75" t="s">
        <v>603</v>
      </c>
    </row>
    <row r="72" spans="2:8" s="86" customFormat="1" ht="42.95" customHeight="1" x14ac:dyDescent="0.2">
      <c r="B72" s="424">
        <v>8</v>
      </c>
      <c r="C72" s="421" t="s">
        <v>612</v>
      </c>
      <c r="D72" s="74" t="s">
        <v>613</v>
      </c>
      <c r="E72" s="74" t="s">
        <v>595</v>
      </c>
      <c r="F72" s="74">
        <v>2017</v>
      </c>
      <c r="G72" s="75" t="s">
        <v>603</v>
      </c>
      <c r="H72" s="75"/>
    </row>
    <row r="73" spans="2:8" s="86" customFormat="1" ht="42.95" customHeight="1" x14ac:dyDescent="0.2">
      <c r="B73" s="425"/>
      <c r="C73" s="422"/>
      <c r="D73" s="74" t="s">
        <v>614</v>
      </c>
      <c r="E73" s="74" t="s">
        <v>595</v>
      </c>
      <c r="F73" s="74">
        <v>2017</v>
      </c>
      <c r="G73" s="75"/>
      <c r="H73" s="75" t="s">
        <v>603</v>
      </c>
    </row>
    <row r="74" spans="2:8" s="86" customFormat="1" ht="42.95" customHeight="1" x14ac:dyDescent="0.2">
      <c r="B74" s="425"/>
      <c r="C74" s="422"/>
      <c r="D74" s="74" t="s">
        <v>615</v>
      </c>
      <c r="E74" s="74" t="s">
        <v>595</v>
      </c>
      <c r="F74" s="74">
        <v>2017</v>
      </c>
      <c r="G74" s="75"/>
      <c r="H74" s="75" t="s">
        <v>603</v>
      </c>
    </row>
    <row r="75" spans="2:8" s="86" customFormat="1" ht="42.95" customHeight="1" x14ac:dyDescent="0.2">
      <c r="B75" s="425"/>
      <c r="C75" s="422"/>
      <c r="D75" s="74" t="s">
        <v>616</v>
      </c>
      <c r="E75" s="74" t="s">
        <v>617</v>
      </c>
      <c r="F75" s="74">
        <v>2017</v>
      </c>
      <c r="G75" s="75"/>
      <c r="H75" s="75" t="s">
        <v>603</v>
      </c>
    </row>
    <row r="76" spans="2:8" s="86" customFormat="1" ht="42.95" customHeight="1" x14ac:dyDescent="0.2">
      <c r="B76" s="425"/>
      <c r="C76" s="422"/>
      <c r="D76" s="74" t="s">
        <v>618</v>
      </c>
      <c r="E76" s="74" t="s">
        <v>619</v>
      </c>
      <c r="F76" s="74">
        <v>2017</v>
      </c>
      <c r="G76" s="75"/>
      <c r="H76" s="75" t="s">
        <v>603</v>
      </c>
    </row>
    <row r="77" spans="2:8" s="86" customFormat="1" ht="42.95" customHeight="1" x14ac:dyDescent="0.2">
      <c r="B77" s="425"/>
      <c r="C77" s="422"/>
      <c r="D77" s="74" t="s">
        <v>591</v>
      </c>
      <c r="E77" s="74" t="s">
        <v>601</v>
      </c>
      <c r="F77" s="74">
        <v>2017</v>
      </c>
      <c r="G77" s="75" t="s">
        <v>603</v>
      </c>
      <c r="H77" s="75"/>
    </row>
    <row r="78" spans="2:8" s="86" customFormat="1" ht="42.95" customHeight="1" x14ac:dyDescent="0.2">
      <c r="B78" s="425"/>
      <c r="C78" s="422"/>
      <c r="D78" s="74" t="s">
        <v>585</v>
      </c>
      <c r="E78" s="74" t="s">
        <v>595</v>
      </c>
      <c r="F78" s="74">
        <v>2018</v>
      </c>
      <c r="G78" s="75"/>
      <c r="H78" s="75" t="s">
        <v>603</v>
      </c>
    </row>
    <row r="79" spans="2:8" s="86" customFormat="1" ht="42.95" customHeight="1" x14ac:dyDescent="0.2">
      <c r="B79" s="425"/>
      <c r="C79" s="422"/>
      <c r="D79" s="74" t="s">
        <v>586</v>
      </c>
      <c r="E79" s="74" t="s">
        <v>595</v>
      </c>
      <c r="F79" s="74">
        <v>2018</v>
      </c>
      <c r="G79" s="75"/>
      <c r="H79" s="75" t="s">
        <v>603</v>
      </c>
    </row>
    <row r="80" spans="2:8" s="86" customFormat="1" ht="42.95" customHeight="1" x14ac:dyDescent="0.2">
      <c r="B80" s="425"/>
      <c r="C80" s="422"/>
      <c r="D80" s="74" t="s">
        <v>587</v>
      </c>
      <c r="E80" s="74" t="s">
        <v>595</v>
      </c>
      <c r="F80" s="74">
        <v>2018</v>
      </c>
      <c r="G80" s="75"/>
      <c r="H80" s="75" t="s">
        <v>603</v>
      </c>
    </row>
    <row r="81" spans="2:8" s="86" customFormat="1" ht="42.95" customHeight="1" x14ac:dyDescent="0.2">
      <c r="B81" s="426"/>
      <c r="C81" s="423"/>
      <c r="D81" s="74" t="s">
        <v>588</v>
      </c>
      <c r="E81" s="74" t="s">
        <v>595</v>
      </c>
      <c r="F81" s="74">
        <v>2018</v>
      </c>
      <c r="G81" s="75"/>
      <c r="H81" s="75" t="s">
        <v>603</v>
      </c>
    </row>
    <row r="82" spans="2:8" s="86" customFormat="1" ht="42.95" customHeight="1" x14ac:dyDescent="0.2">
      <c r="B82" s="424">
        <v>9</v>
      </c>
      <c r="C82" s="421" t="s">
        <v>620</v>
      </c>
      <c r="D82" s="74" t="s">
        <v>585</v>
      </c>
      <c r="E82" s="74" t="s">
        <v>595</v>
      </c>
      <c r="F82" s="74">
        <v>2018</v>
      </c>
      <c r="G82" s="75"/>
      <c r="H82" s="75" t="s">
        <v>603</v>
      </c>
    </row>
    <row r="83" spans="2:8" s="86" customFormat="1" ht="42.95" customHeight="1" x14ac:dyDescent="0.2">
      <c r="B83" s="425"/>
      <c r="C83" s="422"/>
      <c r="D83" s="74" t="s">
        <v>586</v>
      </c>
      <c r="E83" s="74" t="s">
        <v>595</v>
      </c>
      <c r="F83" s="74">
        <v>2018</v>
      </c>
      <c r="G83" s="75"/>
      <c r="H83" s="75" t="s">
        <v>603</v>
      </c>
    </row>
    <row r="84" spans="2:8" s="86" customFormat="1" ht="42.95" customHeight="1" x14ac:dyDescent="0.2">
      <c r="B84" s="425"/>
      <c r="C84" s="422"/>
      <c r="D84" s="74" t="s">
        <v>587</v>
      </c>
      <c r="E84" s="74" t="s">
        <v>595</v>
      </c>
      <c r="F84" s="74">
        <v>2018</v>
      </c>
      <c r="G84" s="75"/>
      <c r="H84" s="75" t="s">
        <v>603</v>
      </c>
    </row>
    <row r="85" spans="2:8" s="86" customFormat="1" ht="42.95" customHeight="1" x14ac:dyDescent="0.2">
      <c r="B85" s="425"/>
      <c r="C85" s="422"/>
      <c r="D85" s="74" t="s">
        <v>588</v>
      </c>
      <c r="E85" s="74" t="s">
        <v>595</v>
      </c>
      <c r="F85" s="74">
        <v>2018</v>
      </c>
      <c r="G85" s="75"/>
      <c r="H85" s="75" t="s">
        <v>603</v>
      </c>
    </row>
    <row r="86" spans="2:8" s="86" customFormat="1" ht="42.95" customHeight="1" x14ac:dyDescent="0.2">
      <c r="B86" s="425"/>
      <c r="C86" s="422"/>
      <c r="D86" s="74" t="s">
        <v>608</v>
      </c>
      <c r="E86" s="74" t="s">
        <v>595</v>
      </c>
      <c r="F86" s="74">
        <v>2018</v>
      </c>
      <c r="G86" s="75"/>
      <c r="H86" s="75" t="s">
        <v>603</v>
      </c>
    </row>
    <row r="87" spans="2:8" s="86" customFormat="1" ht="42.95" customHeight="1" x14ac:dyDescent="0.2">
      <c r="B87" s="425"/>
      <c r="C87" s="422"/>
      <c r="D87" s="74"/>
      <c r="E87" s="74"/>
      <c r="F87" s="74"/>
      <c r="G87" s="75"/>
      <c r="H87" s="75"/>
    </row>
    <row r="88" spans="2:8" s="86" customFormat="1" ht="42.95" customHeight="1" x14ac:dyDescent="0.2">
      <c r="B88" s="426"/>
      <c r="C88" s="423"/>
      <c r="D88" s="74"/>
      <c r="E88" s="74"/>
      <c r="F88" s="74"/>
      <c r="G88" s="75"/>
      <c r="H88" s="75"/>
    </row>
    <row r="89" spans="2:8" x14ac:dyDescent="0.25">
      <c r="G89" s="207">
        <v>24</v>
      </c>
      <c r="H89" s="207">
        <v>52</v>
      </c>
    </row>
  </sheetData>
  <mergeCells count="28">
    <mergeCell ref="C65:C71"/>
    <mergeCell ref="B65:B71"/>
    <mergeCell ref="C72:C81"/>
    <mergeCell ref="B72:B81"/>
    <mergeCell ref="C82:C88"/>
    <mergeCell ref="B82:B88"/>
    <mergeCell ref="C51:C54"/>
    <mergeCell ref="B51:B54"/>
    <mergeCell ref="C55:C58"/>
    <mergeCell ref="B55:B58"/>
    <mergeCell ref="C59:C64"/>
    <mergeCell ref="B59:B64"/>
    <mergeCell ref="C11:C34"/>
    <mergeCell ref="B11:B34"/>
    <mergeCell ref="C35:C45"/>
    <mergeCell ref="B35:B45"/>
    <mergeCell ref="C46:C50"/>
    <mergeCell ref="B46:B50"/>
    <mergeCell ref="C6:H6"/>
    <mergeCell ref="C7:H7"/>
    <mergeCell ref="A4:H4"/>
    <mergeCell ref="B5:H5"/>
    <mergeCell ref="G8:H8"/>
    <mergeCell ref="B8:B9"/>
    <mergeCell ref="C8:C9"/>
    <mergeCell ref="D8:D9"/>
    <mergeCell ref="E8:E9"/>
    <mergeCell ref="F8:F9"/>
  </mergeCells>
  <dataValidations count="1">
    <dataValidation type="list" allowBlank="1" showInputMessage="1" showErrorMessage="1" sqref="G11:H88" xr:uid="{00000000-0002-0000-0C00-00000000000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FF00"/>
  </sheetPr>
  <dimension ref="A4:H17"/>
  <sheetViews>
    <sheetView topLeftCell="D7" workbookViewId="0" xr3:uid="{274F5AE0-5452-572F-8038-C13FFDA59D49}">
      <selection activeCell="E10" sqref="E10"/>
    </sheetView>
  </sheetViews>
  <sheetFormatPr defaultColWidth="10.8515625" defaultRowHeight="18.75" x14ac:dyDescent="0.25"/>
  <cols>
    <col min="1" max="1" width="8.75390625" style="5" customWidth="1"/>
    <col min="2" max="2" width="7.02734375" style="5" customWidth="1"/>
    <col min="3" max="3" width="40.9375" style="23" customWidth="1"/>
    <col min="4" max="4" width="52.65234375" style="23" customWidth="1"/>
    <col min="5" max="6" width="10.6015625" style="23" customWidth="1"/>
    <col min="7" max="7" width="14.0546875" style="68" bestFit="1" customWidth="1"/>
    <col min="8" max="8" width="9.6171875" style="68" bestFit="1" customWidth="1"/>
    <col min="9" max="16384" width="10.8515625" style="5"/>
  </cols>
  <sheetData>
    <row r="4" spans="1:8" ht="39" customHeight="1" x14ac:dyDescent="0.25">
      <c r="A4" s="370" t="s">
        <v>502</v>
      </c>
      <c r="B4" s="370"/>
      <c r="C4" s="370"/>
      <c r="D4" s="370"/>
      <c r="E4" s="370"/>
      <c r="F4" s="370"/>
      <c r="G4" s="370"/>
      <c r="H4" s="370"/>
    </row>
    <row r="5" spans="1:8" x14ac:dyDescent="0.25">
      <c r="A5" s="131" t="s">
        <v>402</v>
      </c>
      <c r="B5" s="406" t="s">
        <v>401</v>
      </c>
      <c r="C5" s="406"/>
      <c r="D5" s="406"/>
      <c r="E5" s="406"/>
      <c r="F5" s="406"/>
      <c r="G5" s="406"/>
      <c r="H5" s="406"/>
    </row>
    <row r="6" spans="1:8" x14ac:dyDescent="0.25">
      <c r="A6" s="26"/>
      <c r="B6" s="34" t="s">
        <v>137</v>
      </c>
      <c r="C6" s="419" t="s">
        <v>379</v>
      </c>
      <c r="D6" s="419"/>
      <c r="E6" s="419"/>
      <c r="F6" s="419"/>
      <c r="G6" s="419"/>
      <c r="H6" s="419"/>
    </row>
    <row r="7" spans="1:8" ht="18.75" customHeight="1" x14ac:dyDescent="0.25">
      <c r="B7" s="407" t="s">
        <v>42</v>
      </c>
      <c r="C7" s="411" t="s">
        <v>178</v>
      </c>
      <c r="D7" s="411" t="s">
        <v>400</v>
      </c>
      <c r="E7" s="427" t="s">
        <v>179</v>
      </c>
      <c r="F7" s="428"/>
      <c r="G7" s="420" t="s">
        <v>295</v>
      </c>
      <c r="H7" s="420"/>
    </row>
    <row r="8" spans="1:8" ht="35.25" x14ac:dyDescent="0.25">
      <c r="A8" s="32"/>
      <c r="B8" s="408"/>
      <c r="C8" s="412"/>
      <c r="D8" s="412"/>
      <c r="E8" s="72" t="s">
        <v>380</v>
      </c>
      <c r="F8" s="72" t="s">
        <v>381</v>
      </c>
      <c r="G8" s="33" t="s">
        <v>95</v>
      </c>
      <c r="H8" s="33" t="s">
        <v>94</v>
      </c>
    </row>
    <row r="9" spans="1:8" x14ac:dyDescent="0.25">
      <c r="A9" s="32"/>
      <c r="B9" s="36" t="s">
        <v>52</v>
      </c>
      <c r="C9" s="36" t="s">
        <v>53</v>
      </c>
      <c r="D9" s="37" t="s">
        <v>54</v>
      </c>
      <c r="E9" s="37" t="s">
        <v>55</v>
      </c>
      <c r="F9" s="162" t="s">
        <v>56</v>
      </c>
      <c r="G9" s="37" t="s">
        <v>57</v>
      </c>
      <c r="H9" s="37" t="s">
        <v>58</v>
      </c>
    </row>
    <row r="10" spans="1:8" s="86" customFormat="1" ht="42" customHeight="1" x14ac:dyDescent="0.2">
      <c r="B10" s="421">
        <v>1</v>
      </c>
      <c r="C10" s="421" t="s">
        <v>568</v>
      </c>
      <c r="D10" s="74" t="s">
        <v>621</v>
      </c>
      <c r="E10" s="74" t="s">
        <v>917</v>
      </c>
      <c r="F10" s="74" t="s">
        <v>639</v>
      </c>
      <c r="G10" s="75"/>
      <c r="H10" s="75" t="s">
        <v>603</v>
      </c>
    </row>
    <row r="11" spans="1:8" s="86" customFormat="1" ht="42" customHeight="1" x14ac:dyDescent="0.2">
      <c r="B11" s="423"/>
      <c r="C11" s="423"/>
      <c r="D11" s="74" t="s">
        <v>622</v>
      </c>
      <c r="E11" s="74" t="s">
        <v>918</v>
      </c>
      <c r="F11" s="74" t="s">
        <v>638</v>
      </c>
      <c r="G11" s="75"/>
      <c r="H11" s="75" t="s">
        <v>603</v>
      </c>
    </row>
    <row r="12" spans="1:8" s="86" customFormat="1" ht="42" customHeight="1" x14ac:dyDescent="0.2">
      <c r="B12" s="74" t="s">
        <v>921</v>
      </c>
      <c r="C12" s="74" t="s">
        <v>606</v>
      </c>
      <c r="D12" s="74" t="s">
        <v>623</v>
      </c>
      <c r="E12" s="74" t="s">
        <v>919</v>
      </c>
      <c r="F12" s="74" t="s">
        <v>639</v>
      </c>
      <c r="G12" s="75"/>
      <c r="H12" s="75" t="s">
        <v>603</v>
      </c>
    </row>
    <row r="13" spans="1:8" s="86" customFormat="1" ht="42" customHeight="1" x14ac:dyDescent="0.2">
      <c r="B13" s="74" t="s">
        <v>922</v>
      </c>
      <c r="C13" s="74" t="s">
        <v>620</v>
      </c>
      <c r="D13" s="74" t="s">
        <v>624</v>
      </c>
      <c r="E13" s="74" t="s">
        <v>920</v>
      </c>
      <c r="F13" s="74" t="s">
        <v>639</v>
      </c>
      <c r="G13" s="75"/>
      <c r="H13" s="75" t="s">
        <v>603</v>
      </c>
    </row>
    <row r="14" spans="1:8" s="86" customFormat="1" ht="42" customHeight="1" x14ac:dyDescent="0.2">
      <c r="B14" s="74"/>
      <c r="C14" s="74"/>
      <c r="D14" s="74"/>
      <c r="E14" s="74"/>
      <c r="F14" s="74"/>
      <c r="G14" s="75"/>
      <c r="H14" s="75"/>
    </row>
    <row r="15" spans="1:8" s="86" customFormat="1" ht="42" customHeight="1" x14ac:dyDescent="0.2">
      <c r="B15" s="74"/>
      <c r="C15" s="74"/>
      <c r="D15" s="74"/>
      <c r="E15" s="74"/>
      <c r="F15" s="74"/>
      <c r="G15" s="75"/>
      <c r="H15" s="75"/>
    </row>
    <row r="16" spans="1:8" s="86" customFormat="1" ht="42" customHeight="1" x14ac:dyDescent="0.2">
      <c r="B16" s="91"/>
      <c r="C16" s="74"/>
      <c r="D16" s="74"/>
      <c r="E16" s="74"/>
      <c r="F16" s="74"/>
      <c r="G16" s="75"/>
      <c r="H16" s="75"/>
    </row>
    <row r="17" spans="7:8" x14ac:dyDescent="0.25">
      <c r="G17" s="207"/>
      <c r="H17" s="207">
        <v>4</v>
      </c>
    </row>
  </sheetData>
  <mergeCells count="10">
    <mergeCell ref="C10:C11"/>
    <mergeCell ref="B10:B11"/>
    <mergeCell ref="A4:H4"/>
    <mergeCell ref="B5:H5"/>
    <mergeCell ref="C6:H6"/>
    <mergeCell ref="B7:B8"/>
    <mergeCell ref="C7:C8"/>
    <mergeCell ref="D7:D8"/>
    <mergeCell ref="E7:F7"/>
    <mergeCell ref="G7:H7"/>
  </mergeCells>
  <dataValidations count="1">
    <dataValidation type="list" allowBlank="1" showInputMessage="1" showErrorMessage="1" sqref="G10:H16" xr:uid="{00000000-0002-0000-0D00-000000000000}">
      <formula1>"V"</formula1>
    </dataValidation>
  </dataValidations>
  <pageMargins left="0.75" right="0.75" top="1" bottom="1" header="0.5" footer="0.5"/>
  <pageSetup paperSize="9" orientation="portrait" horizontalDpi="4294967292" verticalDpi="429496729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00"/>
  </sheetPr>
  <dimension ref="A4:I28"/>
  <sheetViews>
    <sheetView topLeftCell="D6" workbookViewId="0" xr3:uid="{33642244-9AC9-5136-AF77-195C889548CE}">
      <selection activeCell="G29" sqref="G29"/>
    </sheetView>
  </sheetViews>
  <sheetFormatPr defaultColWidth="10.8515625" defaultRowHeight="18.75" x14ac:dyDescent="0.25"/>
  <cols>
    <col min="1" max="1" width="8.75390625" style="5" customWidth="1"/>
    <col min="2" max="2" width="7.02734375" style="5" customWidth="1"/>
    <col min="3" max="3" width="40.9375" style="23" customWidth="1"/>
    <col min="4" max="4" width="52.65234375" style="23" customWidth="1"/>
    <col min="5" max="6" width="10.6015625" style="23" customWidth="1"/>
    <col min="7" max="7" width="14.0546875" style="68" bestFit="1" customWidth="1"/>
    <col min="8" max="8" width="9.6171875" style="68" bestFit="1" customWidth="1"/>
    <col min="9" max="9" width="9.37109375" style="68" customWidth="1"/>
    <col min="10" max="16384" width="10.8515625" style="5"/>
  </cols>
  <sheetData>
    <row r="4" spans="1:9" ht="39" customHeight="1" x14ac:dyDescent="0.25">
      <c r="A4" s="370" t="s">
        <v>502</v>
      </c>
      <c r="B4" s="370"/>
      <c r="C4" s="370"/>
      <c r="D4" s="370"/>
      <c r="E4" s="370"/>
      <c r="F4" s="370"/>
      <c r="G4" s="370"/>
      <c r="H4" s="370"/>
      <c r="I4" s="370"/>
    </row>
    <row r="5" spans="1:9" x14ac:dyDescent="0.25">
      <c r="A5" s="131" t="s">
        <v>398</v>
      </c>
      <c r="B5" s="406" t="s">
        <v>399</v>
      </c>
      <c r="C5" s="406"/>
      <c r="D5" s="406"/>
      <c r="E5" s="406"/>
      <c r="F5" s="406"/>
      <c r="G5" s="406"/>
      <c r="H5" s="406"/>
      <c r="I5" s="406"/>
    </row>
    <row r="6" spans="1:9" x14ac:dyDescent="0.25">
      <c r="A6" s="26"/>
      <c r="B6" s="34" t="s">
        <v>137</v>
      </c>
      <c r="C6" s="419" t="s">
        <v>379</v>
      </c>
      <c r="D6" s="419"/>
      <c r="E6" s="419"/>
      <c r="F6" s="419"/>
      <c r="G6" s="419"/>
      <c r="H6" s="419"/>
      <c r="I6" s="419"/>
    </row>
    <row r="7" spans="1:9" ht="18.75" customHeight="1" x14ac:dyDescent="0.25">
      <c r="B7" s="407" t="s">
        <v>42</v>
      </c>
      <c r="C7" s="411" t="s">
        <v>178</v>
      </c>
      <c r="D7" s="411" t="s">
        <v>400</v>
      </c>
      <c r="E7" s="427" t="s">
        <v>179</v>
      </c>
      <c r="F7" s="428"/>
      <c r="G7" s="420" t="s">
        <v>295</v>
      </c>
      <c r="H7" s="420"/>
      <c r="I7" s="420"/>
    </row>
    <row r="8" spans="1:9" ht="35.25" x14ac:dyDescent="0.25">
      <c r="A8" s="32"/>
      <c r="B8" s="408"/>
      <c r="C8" s="412"/>
      <c r="D8" s="412"/>
      <c r="E8" s="72" t="s">
        <v>380</v>
      </c>
      <c r="F8" s="72" t="s">
        <v>381</v>
      </c>
      <c r="G8" s="33" t="s">
        <v>95</v>
      </c>
      <c r="H8" s="33" t="s">
        <v>94</v>
      </c>
      <c r="I8" s="33" t="s">
        <v>92</v>
      </c>
    </row>
    <row r="9" spans="1:9" x14ac:dyDescent="0.25">
      <c r="A9" s="32"/>
      <c r="B9" s="36" t="s">
        <v>52</v>
      </c>
      <c r="C9" s="36" t="s">
        <v>53</v>
      </c>
      <c r="D9" s="37" t="s">
        <v>54</v>
      </c>
      <c r="E9" s="37" t="s">
        <v>55</v>
      </c>
      <c r="F9" s="162" t="s">
        <v>56</v>
      </c>
      <c r="G9" s="37" t="s">
        <v>57</v>
      </c>
      <c r="H9" s="37" t="s">
        <v>58</v>
      </c>
      <c r="I9" s="37" t="s">
        <v>59</v>
      </c>
    </row>
    <row r="10" spans="1:9" s="86" customFormat="1" ht="42" customHeight="1" x14ac:dyDescent="0.2">
      <c r="B10" s="286">
        <v>1</v>
      </c>
      <c r="C10" s="421" t="s">
        <v>568</v>
      </c>
      <c r="D10" s="74" t="s">
        <v>625</v>
      </c>
      <c r="E10" s="74">
        <v>2018</v>
      </c>
      <c r="F10" s="74" t="s">
        <v>626</v>
      </c>
      <c r="G10" s="75"/>
      <c r="H10" s="75" t="s">
        <v>603</v>
      </c>
      <c r="I10" s="75"/>
    </row>
    <row r="11" spans="1:9" s="86" customFormat="1" ht="42" customHeight="1" x14ac:dyDescent="0.2">
      <c r="B11" s="287"/>
      <c r="C11" s="423"/>
      <c r="D11" s="74" t="s">
        <v>627</v>
      </c>
      <c r="E11" s="74">
        <v>2017</v>
      </c>
      <c r="F11" s="74" t="s">
        <v>626</v>
      </c>
      <c r="G11" s="75"/>
      <c r="H11" s="75" t="s">
        <v>603</v>
      </c>
      <c r="I11" s="75"/>
    </row>
    <row r="12" spans="1:9" s="86" customFormat="1" ht="42" customHeight="1" x14ac:dyDescent="0.2">
      <c r="B12" s="75">
        <v>2</v>
      </c>
      <c r="C12" s="74" t="s">
        <v>569</v>
      </c>
      <c r="D12" s="74" t="s">
        <v>628</v>
      </c>
      <c r="E12" s="74">
        <v>2018</v>
      </c>
      <c r="F12" s="74" t="s">
        <v>626</v>
      </c>
      <c r="G12" s="75"/>
      <c r="H12" s="75" t="s">
        <v>603</v>
      </c>
      <c r="I12" s="75"/>
    </row>
    <row r="13" spans="1:9" s="86" customFormat="1" ht="42" customHeight="1" x14ac:dyDescent="0.2">
      <c r="B13" s="429">
        <v>3</v>
      </c>
      <c r="C13" s="421" t="s">
        <v>570</v>
      </c>
      <c r="D13" s="74" t="s">
        <v>628</v>
      </c>
      <c r="E13" s="74">
        <v>2018</v>
      </c>
      <c r="F13" s="74" t="s">
        <v>626</v>
      </c>
      <c r="G13" s="75"/>
      <c r="H13" s="75" t="s">
        <v>603</v>
      </c>
      <c r="I13" s="75"/>
    </row>
    <row r="14" spans="1:9" s="86" customFormat="1" ht="42" customHeight="1" x14ac:dyDescent="0.2">
      <c r="B14" s="430"/>
      <c r="C14" s="422"/>
      <c r="D14" s="74" t="s">
        <v>629</v>
      </c>
      <c r="E14" s="74">
        <v>2017</v>
      </c>
      <c r="F14" s="74" t="s">
        <v>626</v>
      </c>
      <c r="G14" s="75"/>
      <c r="H14" s="75" t="s">
        <v>603</v>
      </c>
      <c r="I14" s="75"/>
    </row>
    <row r="15" spans="1:9" s="86" customFormat="1" ht="42" customHeight="1" x14ac:dyDescent="0.2">
      <c r="B15" s="431"/>
      <c r="C15" s="423"/>
      <c r="D15" s="74" t="s">
        <v>630</v>
      </c>
      <c r="E15" s="74">
        <v>2016</v>
      </c>
      <c r="F15" s="74" t="s">
        <v>626</v>
      </c>
      <c r="G15" s="75" t="s">
        <v>603</v>
      </c>
      <c r="H15" s="75"/>
      <c r="I15" s="75"/>
    </row>
    <row r="16" spans="1:9" s="86" customFormat="1" ht="42" customHeight="1" x14ac:dyDescent="0.2">
      <c r="B16" s="75">
        <v>4</v>
      </c>
      <c r="C16" s="74" t="s">
        <v>604</v>
      </c>
      <c r="D16" s="74" t="s">
        <v>628</v>
      </c>
      <c r="E16" s="74">
        <v>2018</v>
      </c>
      <c r="F16" s="74" t="s">
        <v>626</v>
      </c>
      <c r="G16" s="75"/>
      <c r="H16" s="75" t="s">
        <v>603</v>
      </c>
      <c r="I16" s="75"/>
    </row>
    <row r="17" spans="2:9" s="86" customFormat="1" ht="42" customHeight="1" x14ac:dyDescent="0.2">
      <c r="B17" s="91">
        <v>5</v>
      </c>
      <c r="C17" s="74" t="s">
        <v>605</v>
      </c>
      <c r="D17" s="74" t="s">
        <v>628</v>
      </c>
      <c r="E17" s="74">
        <v>2018</v>
      </c>
      <c r="F17" s="74" t="s">
        <v>626</v>
      </c>
      <c r="G17" s="75"/>
      <c r="H17" s="75" t="s">
        <v>603</v>
      </c>
      <c r="I17" s="75"/>
    </row>
    <row r="18" spans="2:9" s="86" customFormat="1" ht="42" customHeight="1" x14ac:dyDescent="0.2">
      <c r="B18" s="91">
        <v>6</v>
      </c>
      <c r="C18" s="74" t="s">
        <v>606</v>
      </c>
      <c r="D18" s="74" t="s">
        <v>628</v>
      </c>
      <c r="E18" s="74">
        <v>2018</v>
      </c>
      <c r="F18" s="74" t="s">
        <v>626</v>
      </c>
      <c r="G18" s="75"/>
      <c r="H18" s="75" t="s">
        <v>603</v>
      </c>
      <c r="I18" s="75"/>
    </row>
    <row r="19" spans="2:9" s="86" customFormat="1" ht="42" customHeight="1" x14ac:dyDescent="0.2">
      <c r="B19" s="91">
        <v>7</v>
      </c>
      <c r="C19" s="74" t="s">
        <v>609</v>
      </c>
      <c r="D19" s="74" t="s">
        <v>628</v>
      </c>
      <c r="E19" s="74">
        <v>2018</v>
      </c>
      <c r="F19" s="74" t="s">
        <v>626</v>
      </c>
      <c r="G19" s="75"/>
      <c r="H19" s="75" t="s">
        <v>603</v>
      </c>
      <c r="I19" s="75"/>
    </row>
    <row r="20" spans="2:9" s="86" customFormat="1" ht="42" customHeight="1" x14ac:dyDescent="0.2">
      <c r="B20" s="424">
        <v>8</v>
      </c>
      <c r="C20" s="429" t="s">
        <v>612</v>
      </c>
      <c r="D20" s="74" t="s">
        <v>631</v>
      </c>
      <c r="E20" s="74">
        <v>2018</v>
      </c>
      <c r="F20" s="74" t="s">
        <v>626</v>
      </c>
      <c r="G20" s="75"/>
      <c r="H20" s="75" t="s">
        <v>603</v>
      </c>
      <c r="I20" s="75"/>
    </row>
    <row r="21" spans="2:9" s="86" customFormat="1" ht="42" customHeight="1" x14ac:dyDescent="0.2">
      <c r="B21" s="425"/>
      <c r="C21" s="430"/>
      <c r="D21" s="74" t="s">
        <v>632</v>
      </c>
      <c r="E21" s="74">
        <v>2017</v>
      </c>
      <c r="F21" s="74" t="s">
        <v>626</v>
      </c>
      <c r="G21" s="75"/>
      <c r="H21" s="75" t="s">
        <v>603</v>
      </c>
      <c r="I21" s="75"/>
    </row>
    <row r="22" spans="2:9" s="86" customFormat="1" ht="42" customHeight="1" x14ac:dyDescent="0.2">
      <c r="B22" s="425"/>
      <c r="C22" s="430"/>
      <c r="D22" s="74" t="s">
        <v>630</v>
      </c>
      <c r="E22" s="74">
        <v>2016</v>
      </c>
      <c r="F22" s="74" t="s">
        <v>626</v>
      </c>
      <c r="G22" s="75" t="s">
        <v>603</v>
      </c>
      <c r="H22" s="75"/>
      <c r="I22" s="75"/>
    </row>
    <row r="23" spans="2:9" s="86" customFormat="1" ht="42" customHeight="1" x14ac:dyDescent="0.2">
      <c r="B23" s="425"/>
      <c r="C23" s="430"/>
      <c r="D23" s="74" t="s">
        <v>633</v>
      </c>
      <c r="E23" s="74">
        <v>2017</v>
      </c>
      <c r="F23" s="74" t="s">
        <v>626</v>
      </c>
      <c r="G23" s="75" t="s">
        <v>603</v>
      </c>
      <c r="H23" s="75"/>
      <c r="I23" s="75"/>
    </row>
    <row r="24" spans="2:9" s="86" customFormat="1" ht="42" customHeight="1" x14ac:dyDescent="0.2">
      <c r="B24" s="426"/>
      <c r="C24" s="431"/>
      <c r="D24" s="74" t="s">
        <v>634</v>
      </c>
      <c r="E24" s="74">
        <v>2016</v>
      </c>
      <c r="F24" s="74" t="s">
        <v>626</v>
      </c>
      <c r="G24" s="75" t="s">
        <v>603</v>
      </c>
      <c r="H24" s="75"/>
      <c r="I24" s="75"/>
    </row>
    <row r="25" spans="2:9" s="86" customFormat="1" ht="42" customHeight="1" x14ac:dyDescent="0.2">
      <c r="B25" s="91">
        <v>9</v>
      </c>
      <c r="C25" s="74" t="s">
        <v>620</v>
      </c>
      <c r="D25" s="74" t="s">
        <v>628</v>
      </c>
      <c r="E25" s="74">
        <v>2018</v>
      </c>
      <c r="F25" s="74" t="s">
        <v>626</v>
      </c>
      <c r="G25" s="75"/>
      <c r="H25" s="75" t="s">
        <v>603</v>
      </c>
      <c r="I25" s="75"/>
    </row>
    <row r="26" spans="2:9" s="86" customFormat="1" ht="42" customHeight="1" x14ac:dyDescent="0.2">
      <c r="B26" s="91"/>
      <c r="C26" s="74"/>
      <c r="D26" s="74"/>
      <c r="E26" s="74"/>
      <c r="F26" s="74"/>
      <c r="G26" s="75"/>
      <c r="H26" s="75"/>
      <c r="I26" s="75"/>
    </row>
    <row r="27" spans="2:9" s="86" customFormat="1" ht="42" customHeight="1" x14ac:dyDescent="0.2">
      <c r="B27" s="91"/>
      <c r="C27" s="74"/>
      <c r="D27" s="74"/>
      <c r="E27" s="74"/>
      <c r="F27" s="74"/>
      <c r="G27" s="75"/>
      <c r="H27" s="75"/>
      <c r="I27" s="75"/>
    </row>
    <row r="28" spans="2:9" x14ac:dyDescent="0.25">
      <c r="G28" s="207">
        <v>4</v>
      </c>
      <c r="H28" s="207">
        <v>12</v>
      </c>
    </row>
  </sheetData>
  <mergeCells count="13">
    <mergeCell ref="C10:C11"/>
    <mergeCell ref="C13:C15"/>
    <mergeCell ref="B13:B15"/>
    <mergeCell ref="C20:C24"/>
    <mergeCell ref="B20:B24"/>
    <mergeCell ref="A4:I4"/>
    <mergeCell ref="B5:I5"/>
    <mergeCell ref="C6:I6"/>
    <mergeCell ref="B7:B8"/>
    <mergeCell ref="C7:C8"/>
    <mergeCell ref="D7:D8"/>
    <mergeCell ref="G7:I7"/>
    <mergeCell ref="E7:F7"/>
  </mergeCells>
  <dataValidations count="1">
    <dataValidation type="list" allowBlank="1" showInputMessage="1" showErrorMessage="1" sqref="G10:I27" xr:uid="{00000000-0002-0000-0E00-00000000000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FF00"/>
  </sheetPr>
  <dimension ref="A4:H15"/>
  <sheetViews>
    <sheetView topLeftCell="D4" workbookViewId="0" xr3:uid="{D624DF06-3800-545C-AC8D-BADC89115800}">
      <selection activeCell="G10" sqref="G10"/>
    </sheetView>
  </sheetViews>
  <sheetFormatPr defaultColWidth="10.8515625" defaultRowHeight="18.75" x14ac:dyDescent="0.25"/>
  <cols>
    <col min="1" max="1" width="8.75390625" style="5" customWidth="1"/>
    <col min="2" max="2" width="7.02734375" style="5" customWidth="1"/>
    <col min="3" max="3" width="40.9375" style="23" customWidth="1"/>
    <col min="4" max="4" width="52.65234375" style="23" customWidth="1"/>
    <col min="5" max="6" width="10.6015625" style="23" customWidth="1"/>
    <col min="7" max="7" width="14.0546875" style="68" bestFit="1" customWidth="1"/>
    <col min="8" max="8" width="9.6171875" style="68" bestFit="1" customWidth="1"/>
    <col min="9" max="16384" width="10.8515625" style="5"/>
  </cols>
  <sheetData>
    <row r="4" spans="1:8" ht="39" customHeight="1" x14ac:dyDescent="0.25">
      <c r="A4" s="370" t="s">
        <v>502</v>
      </c>
      <c r="B4" s="370"/>
      <c r="C4" s="370"/>
      <c r="D4" s="370"/>
      <c r="E4" s="370"/>
      <c r="F4" s="370"/>
      <c r="G4" s="370"/>
      <c r="H4" s="370"/>
    </row>
    <row r="5" spans="1:8" x14ac:dyDescent="0.25">
      <c r="A5" s="131" t="s">
        <v>403</v>
      </c>
      <c r="B5" s="406" t="s">
        <v>404</v>
      </c>
      <c r="C5" s="406"/>
      <c r="D5" s="406"/>
      <c r="E5" s="406"/>
      <c r="F5" s="406"/>
      <c r="G5" s="406"/>
      <c r="H5" s="406"/>
    </row>
    <row r="6" spans="1:8" x14ac:dyDescent="0.25">
      <c r="A6" s="26"/>
      <c r="B6" s="34" t="s">
        <v>137</v>
      </c>
      <c r="C6" s="419" t="s">
        <v>379</v>
      </c>
      <c r="D6" s="419"/>
      <c r="E6" s="419"/>
      <c r="F6" s="419"/>
      <c r="G6" s="419"/>
      <c r="H6" s="419"/>
    </row>
    <row r="7" spans="1:8" ht="18.75" customHeight="1" x14ac:dyDescent="0.25">
      <c r="B7" s="407" t="s">
        <v>42</v>
      </c>
      <c r="C7" s="411" t="s">
        <v>178</v>
      </c>
      <c r="D7" s="411" t="s">
        <v>400</v>
      </c>
      <c r="E7" s="427" t="s">
        <v>179</v>
      </c>
      <c r="F7" s="428"/>
      <c r="G7" s="420" t="s">
        <v>295</v>
      </c>
      <c r="H7" s="420"/>
    </row>
    <row r="8" spans="1:8" ht="35.25" x14ac:dyDescent="0.25">
      <c r="A8" s="32"/>
      <c r="B8" s="408"/>
      <c r="C8" s="412"/>
      <c r="D8" s="412"/>
      <c r="E8" s="72" t="s">
        <v>380</v>
      </c>
      <c r="F8" s="72" t="s">
        <v>381</v>
      </c>
      <c r="G8" s="33" t="s">
        <v>95</v>
      </c>
      <c r="H8" s="33" t="s">
        <v>94</v>
      </c>
    </row>
    <row r="9" spans="1:8" x14ac:dyDescent="0.25">
      <c r="A9" s="32"/>
      <c r="B9" s="36" t="s">
        <v>52</v>
      </c>
      <c r="C9" s="36" t="s">
        <v>53</v>
      </c>
      <c r="D9" s="37" t="s">
        <v>54</v>
      </c>
      <c r="E9" s="37" t="s">
        <v>55</v>
      </c>
      <c r="F9" s="162" t="s">
        <v>56</v>
      </c>
      <c r="G9" s="37" t="s">
        <v>57</v>
      </c>
      <c r="H9" s="37" t="s">
        <v>58</v>
      </c>
    </row>
    <row r="10" spans="1:8" s="86" customFormat="1" ht="42" customHeight="1" x14ac:dyDescent="0.2">
      <c r="B10" s="74">
        <v>1</v>
      </c>
      <c r="C10" s="74" t="s">
        <v>635</v>
      </c>
      <c r="D10" s="74" t="s">
        <v>636</v>
      </c>
      <c r="E10" s="74" t="s">
        <v>638</v>
      </c>
      <c r="F10" s="74" t="s">
        <v>639</v>
      </c>
      <c r="G10" s="75"/>
      <c r="H10" s="75" t="str">
        <f>'[1]A-4.5.4.3'!$F$11</f>
        <v>√</v>
      </c>
    </row>
    <row r="11" spans="1:8" s="86" customFormat="1" ht="42" customHeight="1" x14ac:dyDescent="0.2">
      <c r="B11" s="74">
        <v>2</v>
      </c>
      <c r="C11" s="74" t="s">
        <v>605</v>
      </c>
      <c r="D11" s="74" t="s">
        <v>637</v>
      </c>
      <c r="E11" s="74" t="s">
        <v>638</v>
      </c>
      <c r="F11" s="74" t="s">
        <v>638</v>
      </c>
      <c r="G11" s="75" t="str">
        <f>'[1]A-4.5.4.3'!$F$11</f>
        <v>√</v>
      </c>
      <c r="H11" s="75"/>
    </row>
    <row r="12" spans="1:8" s="86" customFormat="1" ht="42" customHeight="1" x14ac:dyDescent="0.2">
      <c r="B12" s="74">
        <v>3</v>
      </c>
      <c r="C12" s="74" t="s">
        <v>612</v>
      </c>
      <c r="D12" s="74" t="s">
        <v>636</v>
      </c>
      <c r="E12" s="74" t="s">
        <v>638</v>
      </c>
      <c r="F12" s="74" t="s">
        <v>638</v>
      </c>
      <c r="G12" s="75" t="str">
        <f>'[1]A-4.5.4.3'!$F$11</f>
        <v>√</v>
      </c>
      <c r="H12" s="75"/>
    </row>
    <row r="13" spans="1:8" s="86" customFormat="1" ht="42" customHeight="1" x14ac:dyDescent="0.2">
      <c r="B13" s="74"/>
      <c r="C13" s="74"/>
      <c r="D13" s="74"/>
      <c r="E13" s="74"/>
      <c r="F13" s="74"/>
      <c r="G13" s="75"/>
      <c r="H13" s="75"/>
    </row>
    <row r="14" spans="1:8" s="86" customFormat="1" ht="42" customHeight="1" x14ac:dyDescent="0.2">
      <c r="B14" s="91"/>
      <c r="C14" s="74"/>
      <c r="D14" s="74"/>
      <c r="E14" s="74"/>
      <c r="F14" s="74"/>
      <c r="G14" s="75"/>
      <c r="H14" s="75"/>
    </row>
    <row r="15" spans="1:8" x14ac:dyDescent="0.25">
      <c r="G15" s="207">
        <v>2</v>
      </c>
      <c r="H15" s="207">
        <v>1</v>
      </c>
    </row>
  </sheetData>
  <mergeCells count="8">
    <mergeCell ref="A4:H4"/>
    <mergeCell ref="B5:H5"/>
    <mergeCell ref="C6:H6"/>
    <mergeCell ref="B7:B8"/>
    <mergeCell ref="C7:C8"/>
    <mergeCell ref="D7:D8"/>
    <mergeCell ref="E7:F7"/>
    <mergeCell ref="G7:H7"/>
  </mergeCells>
  <dataValidations count="1">
    <dataValidation type="list" allowBlank="1" showInputMessage="1" showErrorMessage="1" sqref="G10:H14" xr:uid="{00000000-0002-0000-0F00-000000000000}">
      <formula1>"V"</formula1>
    </dataValidation>
  </dataValidations>
  <pageMargins left="0.75" right="0.75" top="1" bottom="1" header="0.5" footer="0.5"/>
  <pageSetup paperSize="9" orientation="portrait" horizontalDpi="4294967292" verticalDpi="429496729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FF00"/>
  </sheetPr>
  <dimension ref="A4:H95"/>
  <sheetViews>
    <sheetView workbookViewId="0" xr3:uid="{11A3ACCB-1F19-5AC9-A611-4158731A345D}">
      <selection activeCell="B68" sqref="B68"/>
    </sheetView>
  </sheetViews>
  <sheetFormatPr defaultColWidth="10.8515625" defaultRowHeight="18.75" x14ac:dyDescent="0.25"/>
  <cols>
    <col min="1" max="1" width="6.90234375" style="5" customWidth="1"/>
    <col min="2" max="2" width="7.02734375" style="5" customWidth="1"/>
    <col min="3" max="3" width="40.9375" style="23" customWidth="1"/>
    <col min="4" max="4" width="43.8984375" style="23" customWidth="1"/>
    <col min="5" max="5" width="20.58984375" style="23" customWidth="1"/>
    <col min="6" max="6" width="14.0546875" style="68" bestFit="1" customWidth="1"/>
    <col min="7" max="7" width="9.6171875" style="68" bestFit="1" customWidth="1"/>
    <col min="8" max="8" width="9.37109375" style="68" customWidth="1"/>
    <col min="9" max="16384" width="10.8515625" style="5"/>
  </cols>
  <sheetData>
    <row r="4" spans="1:8" ht="36.950000000000003" customHeight="1" x14ac:dyDescent="0.25">
      <c r="A4" s="370" t="s">
        <v>501</v>
      </c>
      <c r="B4" s="370"/>
      <c r="C4" s="370"/>
      <c r="D4" s="370"/>
      <c r="E4" s="370"/>
      <c r="F4" s="370"/>
      <c r="G4" s="370"/>
      <c r="H4" s="370"/>
    </row>
    <row r="5" spans="1:8" ht="38.1" customHeight="1" x14ac:dyDescent="0.25">
      <c r="A5" s="26" t="s">
        <v>151</v>
      </c>
      <c r="B5" s="406" t="s">
        <v>177</v>
      </c>
      <c r="C5" s="406"/>
      <c r="D5" s="406"/>
      <c r="E5" s="406"/>
      <c r="F5" s="406"/>
      <c r="G5" s="406"/>
      <c r="H5" s="406"/>
    </row>
    <row r="6" spans="1:8" x14ac:dyDescent="0.25">
      <c r="A6" s="26"/>
      <c r="B6" s="34" t="s">
        <v>137</v>
      </c>
      <c r="C6" s="406" t="s">
        <v>114</v>
      </c>
      <c r="D6" s="406"/>
      <c r="E6" s="406"/>
      <c r="F6" s="406"/>
      <c r="G6" s="406"/>
      <c r="H6" s="406"/>
    </row>
    <row r="7" spans="1:8" x14ac:dyDescent="0.25">
      <c r="A7" s="26"/>
      <c r="B7" s="34" t="s">
        <v>138</v>
      </c>
      <c r="C7" s="419" t="s">
        <v>379</v>
      </c>
      <c r="D7" s="419"/>
      <c r="E7" s="419"/>
      <c r="F7" s="419"/>
      <c r="G7" s="419"/>
      <c r="H7" s="419"/>
    </row>
    <row r="8" spans="1:8" x14ac:dyDescent="0.25">
      <c r="B8" s="407" t="s">
        <v>42</v>
      </c>
      <c r="C8" s="411" t="s">
        <v>178</v>
      </c>
      <c r="D8" s="411" t="s">
        <v>293</v>
      </c>
      <c r="E8" s="411" t="s">
        <v>376</v>
      </c>
      <c r="F8" s="420" t="s">
        <v>294</v>
      </c>
      <c r="G8" s="420"/>
      <c r="H8" s="420"/>
    </row>
    <row r="9" spans="1:8" x14ac:dyDescent="0.25">
      <c r="A9" s="32"/>
      <c r="B9" s="408"/>
      <c r="C9" s="412"/>
      <c r="D9" s="412"/>
      <c r="E9" s="412"/>
      <c r="F9" s="33" t="s">
        <v>95</v>
      </c>
      <c r="G9" s="33" t="s">
        <v>94</v>
      </c>
      <c r="H9" s="33" t="s">
        <v>92</v>
      </c>
    </row>
    <row r="10" spans="1:8" x14ac:dyDescent="0.25">
      <c r="A10" s="32"/>
      <c r="B10" s="36" t="s">
        <v>52</v>
      </c>
      <c r="C10" s="36" t="s">
        <v>53</v>
      </c>
      <c r="D10" s="37" t="s">
        <v>54</v>
      </c>
      <c r="E10" s="37" t="s">
        <v>56</v>
      </c>
      <c r="F10" s="37" t="s">
        <v>57</v>
      </c>
      <c r="G10" s="37" t="s">
        <v>58</v>
      </c>
      <c r="H10" s="37" t="s">
        <v>59</v>
      </c>
    </row>
    <row r="11" spans="1:8" s="86" customFormat="1" ht="44.1" customHeight="1" x14ac:dyDescent="0.2">
      <c r="B11" s="424">
        <v>1</v>
      </c>
      <c r="C11" s="421" t="s">
        <v>568</v>
      </c>
      <c r="D11" s="74" t="s">
        <v>641</v>
      </c>
      <c r="E11" s="74"/>
      <c r="F11" s="75"/>
      <c r="G11" s="75"/>
      <c r="H11" s="75"/>
    </row>
    <row r="12" spans="1:8" s="86" customFormat="1" ht="44.1" customHeight="1" x14ac:dyDescent="0.2">
      <c r="B12" s="425"/>
      <c r="C12" s="422"/>
      <c r="D12" s="74" t="s">
        <v>642</v>
      </c>
      <c r="E12" s="74">
        <v>2017</v>
      </c>
      <c r="F12" s="75"/>
      <c r="G12" s="75"/>
      <c r="H12" s="75" t="s">
        <v>603</v>
      </c>
    </row>
    <row r="13" spans="1:8" s="86" customFormat="1" ht="44.1" customHeight="1" x14ac:dyDescent="0.2">
      <c r="B13" s="425"/>
      <c r="C13" s="422"/>
      <c r="D13" s="74" t="s">
        <v>643</v>
      </c>
      <c r="E13" s="74">
        <v>2018</v>
      </c>
      <c r="F13" s="75"/>
      <c r="G13" s="75" t="s">
        <v>603</v>
      </c>
      <c r="H13" s="75"/>
    </row>
    <row r="14" spans="1:8" s="86" customFormat="1" ht="44.1" customHeight="1" x14ac:dyDescent="0.2">
      <c r="B14" s="425"/>
      <c r="C14" s="422"/>
      <c r="D14" s="74" t="s">
        <v>644</v>
      </c>
      <c r="E14" s="74">
        <v>2019</v>
      </c>
      <c r="F14" s="75"/>
      <c r="G14" s="75" t="s">
        <v>603</v>
      </c>
      <c r="H14" s="75"/>
    </row>
    <row r="15" spans="1:8" s="86" customFormat="1" ht="44.1" customHeight="1" x14ac:dyDescent="0.2">
      <c r="B15" s="425"/>
      <c r="C15" s="422"/>
      <c r="D15" s="74" t="s">
        <v>645</v>
      </c>
      <c r="E15" s="74"/>
      <c r="F15" s="75"/>
      <c r="G15" s="75"/>
      <c r="H15" s="75"/>
    </row>
    <row r="16" spans="1:8" s="86" customFormat="1" ht="44.1" customHeight="1" x14ac:dyDescent="0.2">
      <c r="B16" s="425"/>
      <c r="C16" s="422"/>
      <c r="D16" s="74" t="s">
        <v>646</v>
      </c>
      <c r="E16" s="74">
        <v>2017</v>
      </c>
      <c r="F16" s="75"/>
      <c r="G16" s="75"/>
      <c r="H16" s="75" t="s">
        <v>603</v>
      </c>
    </row>
    <row r="17" spans="2:8" s="86" customFormat="1" ht="44.1" customHeight="1" x14ac:dyDescent="0.2">
      <c r="B17" s="425"/>
      <c r="C17" s="422"/>
      <c r="D17" s="74" t="s">
        <v>647</v>
      </c>
      <c r="E17" s="74"/>
      <c r="F17" s="75"/>
      <c r="G17" s="75"/>
      <c r="H17" s="75"/>
    </row>
    <row r="18" spans="2:8" s="86" customFormat="1" ht="44.1" customHeight="1" x14ac:dyDescent="0.2">
      <c r="B18" s="425"/>
      <c r="C18" s="422"/>
      <c r="D18" s="74" t="s">
        <v>648</v>
      </c>
      <c r="E18" s="74" t="s">
        <v>649</v>
      </c>
      <c r="F18" s="75"/>
      <c r="G18" s="75"/>
      <c r="H18" s="75" t="s">
        <v>603</v>
      </c>
    </row>
    <row r="19" spans="2:8" s="86" customFormat="1" ht="44.1" customHeight="1" x14ac:dyDescent="0.2">
      <c r="B19" s="425"/>
      <c r="C19" s="422"/>
      <c r="D19" s="74" t="s">
        <v>650</v>
      </c>
      <c r="E19" s="74">
        <v>2017</v>
      </c>
      <c r="F19" s="75"/>
      <c r="G19" s="75" t="s">
        <v>603</v>
      </c>
      <c r="H19" s="75"/>
    </row>
    <row r="20" spans="2:8" s="86" customFormat="1" ht="44.1" customHeight="1" x14ac:dyDescent="0.2">
      <c r="B20" s="425"/>
      <c r="C20" s="422"/>
      <c r="D20" s="74" t="s">
        <v>651</v>
      </c>
      <c r="E20" s="74" t="s">
        <v>923</v>
      </c>
      <c r="F20" s="75"/>
      <c r="G20" s="75" t="s">
        <v>603</v>
      </c>
      <c r="H20" s="75"/>
    </row>
    <row r="21" spans="2:8" s="86" customFormat="1" ht="44.1" customHeight="1" x14ac:dyDescent="0.2">
      <c r="B21" s="426"/>
      <c r="C21" s="423"/>
      <c r="D21" s="74" t="s">
        <v>652</v>
      </c>
      <c r="E21" s="74" t="s">
        <v>923</v>
      </c>
      <c r="F21" s="75"/>
      <c r="G21" s="75"/>
      <c r="H21" s="75" t="s">
        <v>603</v>
      </c>
    </row>
    <row r="22" spans="2:8" s="86" customFormat="1" ht="44.1" customHeight="1" x14ac:dyDescent="0.2">
      <c r="B22" s="424">
        <v>2</v>
      </c>
      <c r="C22" s="421" t="s">
        <v>569</v>
      </c>
      <c r="D22" s="74" t="s">
        <v>641</v>
      </c>
      <c r="E22" s="74"/>
      <c r="F22" s="75"/>
      <c r="G22" s="75"/>
      <c r="H22" s="75"/>
    </row>
    <row r="23" spans="2:8" s="86" customFormat="1" ht="44.1" customHeight="1" x14ac:dyDescent="0.2">
      <c r="B23" s="425"/>
      <c r="C23" s="422"/>
      <c r="D23" s="74" t="s">
        <v>653</v>
      </c>
      <c r="E23" s="74">
        <v>2016</v>
      </c>
      <c r="F23" s="75"/>
      <c r="G23" s="75"/>
      <c r="H23" s="75" t="s">
        <v>603</v>
      </c>
    </row>
    <row r="24" spans="2:8" s="86" customFormat="1" ht="44.1" customHeight="1" x14ac:dyDescent="0.2">
      <c r="B24" s="425"/>
      <c r="C24" s="422"/>
      <c r="D24" s="74" t="s">
        <v>654</v>
      </c>
      <c r="E24" s="74">
        <v>2017</v>
      </c>
      <c r="F24" s="75"/>
      <c r="G24" s="75"/>
      <c r="H24" s="75" t="s">
        <v>603</v>
      </c>
    </row>
    <row r="25" spans="2:8" s="86" customFormat="1" ht="44.1" customHeight="1" x14ac:dyDescent="0.2">
      <c r="B25" s="425"/>
      <c r="C25" s="422"/>
      <c r="D25" s="74" t="s">
        <v>655</v>
      </c>
      <c r="E25" s="74">
        <v>2018</v>
      </c>
      <c r="F25" s="75"/>
      <c r="G25" s="75"/>
      <c r="H25" s="75" t="s">
        <v>603</v>
      </c>
    </row>
    <row r="26" spans="2:8" s="86" customFormat="1" ht="44.1" customHeight="1" x14ac:dyDescent="0.2">
      <c r="B26" s="425"/>
      <c r="C26" s="422"/>
      <c r="D26" s="74" t="s">
        <v>645</v>
      </c>
      <c r="E26" s="74"/>
      <c r="F26" s="75"/>
      <c r="G26" s="75"/>
      <c r="H26" s="75"/>
    </row>
    <row r="27" spans="2:8" s="86" customFormat="1" ht="44.1" customHeight="1" x14ac:dyDescent="0.2">
      <c r="B27" s="425"/>
      <c r="C27" s="422"/>
      <c r="D27" s="74" t="s">
        <v>656</v>
      </c>
      <c r="E27" s="74">
        <v>2017</v>
      </c>
      <c r="F27" s="75"/>
      <c r="G27" s="75"/>
      <c r="H27" s="75" t="s">
        <v>603</v>
      </c>
    </row>
    <row r="28" spans="2:8" s="86" customFormat="1" ht="44.1" customHeight="1" x14ac:dyDescent="0.2">
      <c r="B28" s="425"/>
      <c r="C28" s="422"/>
      <c r="D28" s="74" t="s">
        <v>657</v>
      </c>
      <c r="E28" s="74">
        <v>2018</v>
      </c>
      <c r="F28" s="75"/>
      <c r="G28" s="75"/>
      <c r="H28" s="75" t="s">
        <v>603</v>
      </c>
    </row>
    <row r="29" spans="2:8" s="86" customFormat="1" ht="44.1" customHeight="1" x14ac:dyDescent="0.2">
      <c r="B29" s="425"/>
      <c r="C29" s="422"/>
      <c r="D29" s="74" t="s">
        <v>658</v>
      </c>
      <c r="E29" s="74">
        <v>2018</v>
      </c>
      <c r="F29" s="75"/>
      <c r="G29" s="75"/>
      <c r="H29" s="75" t="s">
        <v>603</v>
      </c>
    </row>
    <row r="30" spans="2:8" s="86" customFormat="1" ht="44.1" customHeight="1" x14ac:dyDescent="0.2">
      <c r="B30" s="425"/>
      <c r="C30" s="422"/>
      <c r="D30" s="74" t="s">
        <v>659</v>
      </c>
      <c r="E30" s="74"/>
      <c r="F30" s="75"/>
      <c r="G30" s="75"/>
      <c r="H30" s="75"/>
    </row>
    <row r="31" spans="2:8" s="86" customFormat="1" ht="44.1" customHeight="1" x14ac:dyDescent="0.2">
      <c r="B31" s="425"/>
      <c r="C31" s="422"/>
      <c r="D31" s="74" t="s">
        <v>660</v>
      </c>
      <c r="E31" s="74">
        <v>2018</v>
      </c>
      <c r="F31" s="75"/>
      <c r="G31" s="75" t="s">
        <v>603</v>
      </c>
      <c r="H31" s="75"/>
    </row>
    <row r="32" spans="2:8" s="86" customFormat="1" ht="44.1" customHeight="1" x14ac:dyDescent="0.2">
      <c r="B32" s="426"/>
      <c r="C32" s="423"/>
      <c r="D32" s="74" t="s">
        <v>661</v>
      </c>
      <c r="E32" s="74">
        <v>2018</v>
      </c>
      <c r="F32" s="75"/>
      <c r="G32" s="75"/>
      <c r="H32" s="75" t="s">
        <v>603</v>
      </c>
    </row>
    <row r="33" spans="2:8" s="86" customFormat="1" ht="44.1" customHeight="1" x14ac:dyDescent="0.2">
      <c r="B33" s="424">
        <v>3</v>
      </c>
      <c r="C33" s="421" t="s">
        <v>570</v>
      </c>
      <c r="D33" s="74" t="s">
        <v>641</v>
      </c>
      <c r="E33" s="74"/>
      <c r="F33" s="75"/>
      <c r="G33" s="75"/>
      <c r="H33" s="75"/>
    </row>
    <row r="34" spans="2:8" s="86" customFormat="1" ht="44.1" customHeight="1" x14ac:dyDescent="0.2">
      <c r="B34" s="425"/>
      <c r="C34" s="422"/>
      <c r="D34" s="74" t="s">
        <v>662</v>
      </c>
      <c r="E34" s="74">
        <v>2018</v>
      </c>
      <c r="F34" s="75"/>
      <c r="G34" s="75"/>
      <c r="H34" s="75" t="s">
        <v>603</v>
      </c>
    </row>
    <row r="35" spans="2:8" s="86" customFormat="1" ht="44.1" customHeight="1" x14ac:dyDescent="0.2">
      <c r="B35" s="425"/>
      <c r="C35" s="422"/>
      <c r="D35" s="74" t="s">
        <v>645</v>
      </c>
      <c r="E35" s="74"/>
      <c r="F35" s="75"/>
      <c r="G35" s="75"/>
      <c r="H35" s="75"/>
    </row>
    <row r="36" spans="2:8" s="86" customFormat="1" ht="44.1" customHeight="1" x14ac:dyDescent="0.2">
      <c r="B36" s="425"/>
      <c r="C36" s="422"/>
      <c r="D36" s="74" t="s">
        <v>656</v>
      </c>
      <c r="E36" s="74" t="s">
        <v>920</v>
      </c>
      <c r="F36" s="75"/>
      <c r="G36" s="75"/>
      <c r="H36" s="75" t="s">
        <v>603</v>
      </c>
    </row>
    <row r="37" spans="2:8" s="86" customFormat="1" ht="44.1" customHeight="1" x14ac:dyDescent="0.2">
      <c r="B37" s="425"/>
      <c r="C37" s="422"/>
      <c r="D37" s="74" t="s">
        <v>657</v>
      </c>
      <c r="E37" s="74" t="s">
        <v>638</v>
      </c>
      <c r="F37" s="75"/>
      <c r="G37" s="75"/>
      <c r="H37" s="75" t="s">
        <v>603</v>
      </c>
    </row>
    <row r="38" spans="2:8" s="86" customFormat="1" ht="44.1" customHeight="1" x14ac:dyDescent="0.2">
      <c r="B38" s="425"/>
      <c r="C38" s="422"/>
      <c r="D38" s="74" t="s">
        <v>658</v>
      </c>
      <c r="E38" s="74" t="s">
        <v>638</v>
      </c>
      <c r="F38" s="75"/>
      <c r="G38" s="75"/>
      <c r="H38" s="75" t="s">
        <v>603</v>
      </c>
    </row>
    <row r="39" spans="2:8" s="86" customFormat="1" ht="44.1" customHeight="1" x14ac:dyDescent="0.2">
      <c r="B39" s="425"/>
      <c r="C39" s="422"/>
      <c r="D39" s="74" t="s">
        <v>659</v>
      </c>
      <c r="E39" s="74"/>
      <c r="F39" s="75"/>
      <c r="G39" s="75"/>
      <c r="H39" s="75"/>
    </row>
    <row r="40" spans="2:8" s="86" customFormat="1" ht="44.1" customHeight="1" x14ac:dyDescent="0.2">
      <c r="B40" s="425"/>
      <c r="C40" s="422"/>
      <c r="D40" s="74" t="s">
        <v>663</v>
      </c>
      <c r="E40" s="74" t="s">
        <v>923</v>
      </c>
      <c r="F40" s="75"/>
      <c r="G40" s="75"/>
      <c r="H40" s="75" t="s">
        <v>603</v>
      </c>
    </row>
    <row r="41" spans="2:8" s="86" customFormat="1" ht="44.1" customHeight="1" x14ac:dyDescent="0.2">
      <c r="B41" s="426"/>
      <c r="C41" s="423"/>
      <c r="D41" s="74" t="s">
        <v>664</v>
      </c>
      <c r="E41" s="74">
        <v>2018</v>
      </c>
      <c r="F41" s="75"/>
      <c r="G41" s="75" t="s">
        <v>603</v>
      </c>
      <c r="H41" s="75"/>
    </row>
    <row r="42" spans="2:8" s="86" customFormat="1" ht="44.1" customHeight="1" x14ac:dyDescent="0.2">
      <c r="B42" s="424">
        <v>4</v>
      </c>
      <c r="C42" s="421" t="s">
        <v>604</v>
      </c>
      <c r="D42" s="74" t="s">
        <v>665</v>
      </c>
      <c r="E42" s="74"/>
      <c r="F42" s="75"/>
      <c r="G42" s="75"/>
      <c r="H42" s="75"/>
    </row>
    <row r="43" spans="2:8" s="86" customFormat="1" ht="44.1" customHeight="1" x14ac:dyDescent="0.2">
      <c r="B43" s="425"/>
      <c r="C43" s="422"/>
      <c r="D43" s="74" t="s">
        <v>666</v>
      </c>
      <c r="E43" s="74">
        <v>2018</v>
      </c>
      <c r="F43" s="75"/>
      <c r="G43" s="75" t="s">
        <v>603</v>
      </c>
      <c r="H43" s="75"/>
    </row>
    <row r="44" spans="2:8" s="86" customFormat="1" ht="44.1" customHeight="1" x14ac:dyDescent="0.2">
      <c r="B44" s="425"/>
      <c r="C44" s="422"/>
      <c r="D44" s="74" t="s">
        <v>667</v>
      </c>
      <c r="E44" s="74">
        <v>2019</v>
      </c>
      <c r="F44" s="75"/>
      <c r="G44" s="75" t="s">
        <v>603</v>
      </c>
      <c r="H44" s="75"/>
    </row>
    <row r="45" spans="2:8" s="86" customFormat="1" ht="44.1" customHeight="1" x14ac:dyDescent="0.2">
      <c r="B45" s="425"/>
      <c r="C45" s="422"/>
      <c r="D45" s="74" t="s">
        <v>668</v>
      </c>
      <c r="E45" s="74"/>
      <c r="F45" s="75"/>
      <c r="G45" s="75"/>
      <c r="H45" s="75"/>
    </row>
    <row r="46" spans="2:8" s="86" customFormat="1" ht="44.1" customHeight="1" x14ac:dyDescent="0.2">
      <c r="B46" s="425"/>
      <c r="C46" s="422"/>
      <c r="D46" s="74" t="s">
        <v>669</v>
      </c>
      <c r="E46" s="74">
        <v>2017</v>
      </c>
      <c r="F46" s="75"/>
      <c r="G46" s="75"/>
      <c r="H46" s="75" t="s">
        <v>603</v>
      </c>
    </row>
    <row r="47" spans="2:8" s="86" customFormat="1" ht="44.1" customHeight="1" x14ac:dyDescent="0.2">
      <c r="B47" s="425"/>
      <c r="C47" s="422"/>
      <c r="D47" s="74" t="s">
        <v>670</v>
      </c>
      <c r="E47" s="74">
        <v>2018</v>
      </c>
      <c r="F47" s="75"/>
      <c r="G47" s="75"/>
      <c r="H47" s="75" t="s">
        <v>603</v>
      </c>
    </row>
    <row r="48" spans="2:8" s="86" customFormat="1" ht="44.1" customHeight="1" x14ac:dyDescent="0.2">
      <c r="B48" s="425"/>
      <c r="C48" s="422"/>
      <c r="D48" s="74" t="s">
        <v>659</v>
      </c>
      <c r="E48" s="74"/>
      <c r="F48" s="75"/>
      <c r="G48" s="75"/>
      <c r="H48" s="75"/>
    </row>
    <row r="49" spans="2:8" s="86" customFormat="1" ht="44.1" customHeight="1" x14ac:dyDescent="0.2">
      <c r="B49" s="426"/>
      <c r="C49" s="423"/>
      <c r="D49" s="74" t="s">
        <v>671</v>
      </c>
      <c r="E49" s="74">
        <v>2017</v>
      </c>
      <c r="F49" s="75"/>
      <c r="G49" s="75" t="s">
        <v>603</v>
      </c>
      <c r="H49" s="75"/>
    </row>
    <row r="50" spans="2:8" s="86" customFormat="1" ht="44.1" customHeight="1" x14ac:dyDescent="0.2">
      <c r="B50" s="424">
        <v>5</v>
      </c>
      <c r="C50" s="421" t="s">
        <v>605</v>
      </c>
      <c r="D50" s="74" t="s">
        <v>641</v>
      </c>
      <c r="E50" s="74"/>
      <c r="F50" s="75"/>
      <c r="G50" s="75"/>
      <c r="H50" s="75"/>
    </row>
    <row r="51" spans="2:8" s="86" customFormat="1" ht="44.1" customHeight="1" x14ac:dyDescent="0.2">
      <c r="B51" s="425"/>
      <c r="C51" s="422"/>
      <c r="D51" s="74" t="s">
        <v>672</v>
      </c>
      <c r="E51" s="74">
        <v>2017</v>
      </c>
      <c r="F51" s="75"/>
      <c r="G51" s="75" t="s">
        <v>603</v>
      </c>
      <c r="H51" s="75"/>
    </row>
    <row r="52" spans="2:8" s="86" customFormat="1" ht="44.1" customHeight="1" x14ac:dyDescent="0.2">
      <c r="B52" s="425"/>
      <c r="C52" s="422"/>
      <c r="D52" s="74" t="s">
        <v>673</v>
      </c>
      <c r="E52" s="74" t="s">
        <v>638</v>
      </c>
      <c r="F52" s="75"/>
      <c r="G52" s="75" t="s">
        <v>603</v>
      </c>
      <c r="H52" s="75"/>
    </row>
    <row r="53" spans="2:8" s="86" customFormat="1" ht="44.1" customHeight="1" x14ac:dyDescent="0.2">
      <c r="B53" s="425"/>
      <c r="C53" s="422"/>
      <c r="D53" s="74" t="s">
        <v>674</v>
      </c>
      <c r="E53" s="74" t="s">
        <v>639</v>
      </c>
      <c r="F53" s="75"/>
      <c r="G53" s="75" t="s">
        <v>603</v>
      </c>
      <c r="H53" s="75"/>
    </row>
    <row r="54" spans="2:8" s="86" customFormat="1" ht="44.1" customHeight="1" x14ac:dyDescent="0.2">
      <c r="B54" s="425"/>
      <c r="C54" s="422"/>
      <c r="D54" s="74" t="s">
        <v>645</v>
      </c>
      <c r="E54" s="74"/>
      <c r="F54" s="75"/>
      <c r="G54" s="75"/>
      <c r="H54" s="75"/>
    </row>
    <row r="55" spans="2:8" s="86" customFormat="1" ht="44.1" customHeight="1" x14ac:dyDescent="0.2">
      <c r="B55" s="425"/>
      <c r="C55" s="422"/>
      <c r="D55" s="74" t="s">
        <v>675</v>
      </c>
      <c r="E55" s="74">
        <v>2018</v>
      </c>
      <c r="F55" s="75"/>
      <c r="G55" s="75"/>
      <c r="H55" s="75" t="s">
        <v>603</v>
      </c>
    </row>
    <row r="56" spans="2:8" s="86" customFormat="1" ht="44.1" customHeight="1" x14ac:dyDescent="0.2">
      <c r="B56" s="425"/>
      <c r="C56" s="422"/>
      <c r="D56" s="74" t="s">
        <v>647</v>
      </c>
      <c r="E56" s="74"/>
      <c r="F56" s="75"/>
      <c r="G56" s="75"/>
      <c r="H56" s="75"/>
    </row>
    <row r="57" spans="2:8" s="86" customFormat="1" ht="44.1" customHeight="1" x14ac:dyDescent="0.2">
      <c r="B57" s="425"/>
      <c r="C57" s="422"/>
      <c r="D57" s="74" t="s">
        <v>676</v>
      </c>
      <c r="E57" s="74">
        <v>2018</v>
      </c>
      <c r="F57" s="75"/>
      <c r="G57" s="75" t="s">
        <v>603</v>
      </c>
      <c r="H57" s="75"/>
    </row>
    <row r="58" spans="2:8" s="86" customFormat="1" ht="44.1" customHeight="1" x14ac:dyDescent="0.2">
      <c r="B58" s="426"/>
      <c r="C58" s="423"/>
      <c r="D58" s="74" t="s">
        <v>677</v>
      </c>
      <c r="E58" s="74" t="s">
        <v>923</v>
      </c>
      <c r="F58" s="75"/>
      <c r="G58" s="75"/>
      <c r="H58" s="75" t="s">
        <v>603</v>
      </c>
    </row>
    <row r="59" spans="2:8" s="86" customFormat="1" ht="44.1" customHeight="1" x14ac:dyDescent="0.2">
      <c r="B59" s="424">
        <v>6</v>
      </c>
      <c r="C59" s="421" t="s">
        <v>606</v>
      </c>
      <c r="D59" s="74" t="s">
        <v>926</v>
      </c>
      <c r="E59" s="74"/>
      <c r="F59" s="75"/>
      <c r="G59" s="75"/>
      <c r="H59" s="75"/>
    </row>
    <row r="60" spans="2:8" s="86" customFormat="1" ht="44.1" customHeight="1" x14ac:dyDescent="0.2">
      <c r="B60" s="425"/>
      <c r="C60" s="422"/>
      <c r="D60" s="74" t="s">
        <v>678</v>
      </c>
      <c r="E60" s="74">
        <v>2017</v>
      </c>
      <c r="F60" s="75"/>
      <c r="G60" s="75"/>
      <c r="H60" s="75" t="s">
        <v>603</v>
      </c>
    </row>
    <row r="61" spans="2:8" s="86" customFormat="1" ht="44.1" customHeight="1" x14ac:dyDescent="0.2">
      <c r="B61" s="425"/>
      <c r="C61" s="422"/>
      <c r="D61" s="74" t="s">
        <v>679</v>
      </c>
      <c r="E61" s="74">
        <v>2018</v>
      </c>
      <c r="F61" s="75"/>
      <c r="G61" s="75"/>
      <c r="H61" s="75" t="s">
        <v>603</v>
      </c>
    </row>
    <row r="62" spans="2:8" s="86" customFormat="1" ht="44.1" customHeight="1" x14ac:dyDescent="0.2">
      <c r="B62" s="425"/>
      <c r="C62" s="422"/>
      <c r="D62" s="74" t="s">
        <v>645</v>
      </c>
      <c r="E62" s="74"/>
      <c r="F62" s="75"/>
      <c r="G62" s="75"/>
      <c r="H62" s="75"/>
    </row>
    <row r="63" spans="2:8" s="86" customFormat="1" ht="44.1" customHeight="1" x14ac:dyDescent="0.2">
      <c r="B63" s="425"/>
      <c r="C63" s="422"/>
      <c r="D63" s="74" t="s">
        <v>680</v>
      </c>
      <c r="E63" s="74">
        <v>2017</v>
      </c>
      <c r="F63" s="75"/>
      <c r="G63" s="75" t="str">
        <f>$H$69</f>
        <v>√</v>
      </c>
      <c r="H63" s="75"/>
    </row>
    <row r="64" spans="2:8" s="86" customFormat="1" ht="44.1" customHeight="1" x14ac:dyDescent="0.2">
      <c r="B64" s="425"/>
      <c r="C64" s="422"/>
      <c r="D64" s="74" t="s">
        <v>647</v>
      </c>
      <c r="E64" s="74"/>
      <c r="F64" s="75"/>
      <c r="G64" s="75"/>
      <c r="H64" s="75"/>
    </row>
    <row r="65" spans="2:8" s="86" customFormat="1" ht="44.1" customHeight="1" x14ac:dyDescent="0.2">
      <c r="B65" s="425"/>
      <c r="C65" s="422"/>
      <c r="D65" s="74" t="s">
        <v>681</v>
      </c>
      <c r="E65" s="74" t="s">
        <v>924</v>
      </c>
      <c r="F65" s="75"/>
      <c r="G65" s="75"/>
      <c r="H65" s="75" t="s">
        <v>603</v>
      </c>
    </row>
    <row r="66" spans="2:8" s="86" customFormat="1" ht="44.1" customHeight="1" x14ac:dyDescent="0.2">
      <c r="B66" s="426"/>
      <c r="C66" s="423"/>
      <c r="D66" s="74" t="s">
        <v>682</v>
      </c>
      <c r="E66" s="74" t="s">
        <v>925</v>
      </c>
      <c r="F66" s="75"/>
      <c r="G66" s="75" t="s">
        <v>603</v>
      </c>
      <c r="H66" s="75"/>
    </row>
    <row r="67" spans="2:8" s="86" customFormat="1" ht="44.1" customHeight="1" x14ac:dyDescent="0.2">
      <c r="B67" s="288">
        <v>7</v>
      </c>
      <c r="C67" s="421" t="s">
        <v>609</v>
      </c>
      <c r="D67" s="74" t="s">
        <v>641</v>
      </c>
      <c r="E67" s="74"/>
      <c r="F67" s="75"/>
      <c r="G67" s="75"/>
      <c r="H67" s="75"/>
    </row>
    <row r="68" spans="2:8" s="86" customFormat="1" ht="44.1" customHeight="1" x14ac:dyDescent="0.2">
      <c r="B68" s="289"/>
      <c r="C68" s="422"/>
      <c r="D68" s="74" t="s">
        <v>683</v>
      </c>
      <c r="E68" s="74">
        <v>2017</v>
      </c>
      <c r="F68" s="75"/>
      <c r="G68" s="75"/>
      <c r="H68" s="75" t="s">
        <v>603</v>
      </c>
    </row>
    <row r="69" spans="2:8" s="86" customFormat="1" ht="44.1" customHeight="1" x14ac:dyDescent="0.2">
      <c r="B69" s="289"/>
      <c r="C69" s="422"/>
      <c r="D69" s="74" t="s">
        <v>684</v>
      </c>
      <c r="E69" s="74">
        <v>2018</v>
      </c>
      <c r="F69" s="75"/>
      <c r="G69" s="75"/>
      <c r="H69" s="75" t="s">
        <v>603</v>
      </c>
    </row>
    <row r="70" spans="2:8" s="86" customFormat="1" ht="44.1" customHeight="1" x14ac:dyDescent="0.2">
      <c r="B70" s="289"/>
      <c r="C70" s="422"/>
      <c r="D70" s="74" t="s">
        <v>645</v>
      </c>
      <c r="E70" s="74"/>
      <c r="F70" s="75"/>
      <c r="G70" s="75"/>
      <c r="H70" s="75"/>
    </row>
    <row r="71" spans="2:8" s="86" customFormat="1" ht="44.1" customHeight="1" x14ac:dyDescent="0.2">
      <c r="B71" s="289"/>
      <c r="C71" s="422"/>
      <c r="D71" s="74" t="s">
        <v>685</v>
      </c>
      <c r="E71" s="74">
        <v>2018</v>
      </c>
      <c r="F71" s="75"/>
      <c r="G71" s="75"/>
      <c r="H71" s="75" t="s">
        <v>603</v>
      </c>
    </row>
    <row r="72" spans="2:8" s="86" customFormat="1" ht="44.1" customHeight="1" x14ac:dyDescent="0.2">
      <c r="B72" s="289"/>
      <c r="C72" s="422"/>
      <c r="D72" s="74" t="s">
        <v>647</v>
      </c>
      <c r="E72" s="74"/>
      <c r="F72" s="75"/>
      <c r="G72" s="75"/>
      <c r="H72" s="75"/>
    </row>
    <row r="73" spans="2:8" s="86" customFormat="1" ht="44.1" customHeight="1" x14ac:dyDescent="0.2">
      <c r="B73" s="289"/>
      <c r="C73" s="422"/>
      <c r="D73" s="74" t="s">
        <v>686</v>
      </c>
      <c r="E73" s="74">
        <v>2017</v>
      </c>
      <c r="F73" s="75"/>
      <c r="G73" s="75" t="s">
        <v>603</v>
      </c>
      <c r="H73" s="75"/>
    </row>
    <row r="74" spans="2:8" s="86" customFormat="1" ht="44.1" customHeight="1" x14ac:dyDescent="0.2">
      <c r="B74" s="289"/>
      <c r="C74" s="422"/>
      <c r="D74" s="74" t="s">
        <v>687</v>
      </c>
      <c r="E74" s="74" t="s">
        <v>923</v>
      </c>
      <c r="F74" s="75"/>
      <c r="G74" s="75"/>
      <c r="H74" s="75" t="s">
        <v>603</v>
      </c>
    </row>
    <row r="75" spans="2:8" s="86" customFormat="1" ht="44.1" customHeight="1" x14ac:dyDescent="0.2">
      <c r="B75" s="289"/>
      <c r="C75" s="423"/>
      <c r="D75" s="74" t="s">
        <v>688</v>
      </c>
      <c r="E75" s="74" t="s">
        <v>923</v>
      </c>
      <c r="F75" s="75"/>
      <c r="G75" s="75"/>
      <c r="H75" s="75" t="s">
        <v>603</v>
      </c>
    </row>
    <row r="76" spans="2:8" s="86" customFormat="1" ht="44.1" customHeight="1" x14ac:dyDescent="0.2">
      <c r="B76" s="424">
        <v>8</v>
      </c>
      <c r="C76" s="421" t="s">
        <v>612</v>
      </c>
      <c r="D76" s="74" t="s">
        <v>641</v>
      </c>
      <c r="E76" s="74"/>
      <c r="F76" s="75"/>
      <c r="G76" s="75"/>
      <c r="H76" s="75" t="str">
        <f>$G$49</f>
        <v>√</v>
      </c>
    </row>
    <row r="77" spans="2:8" s="86" customFormat="1" ht="44.1" customHeight="1" x14ac:dyDescent="0.2">
      <c r="B77" s="425"/>
      <c r="C77" s="422"/>
      <c r="D77" s="74" t="s">
        <v>689</v>
      </c>
      <c r="E77" s="74">
        <v>2017</v>
      </c>
      <c r="F77" s="75"/>
      <c r="G77" s="75"/>
      <c r="H77" s="75"/>
    </row>
    <row r="78" spans="2:8" s="86" customFormat="1" ht="44.1" customHeight="1" x14ac:dyDescent="0.2">
      <c r="B78" s="425"/>
      <c r="C78" s="422"/>
      <c r="D78" s="74" t="s">
        <v>690</v>
      </c>
      <c r="E78" s="74">
        <v>2018</v>
      </c>
      <c r="F78" s="75"/>
      <c r="G78" s="75" t="str">
        <f>$G$49</f>
        <v>√</v>
      </c>
      <c r="H78" s="75"/>
    </row>
    <row r="79" spans="2:8" s="86" customFormat="1" ht="44.1" customHeight="1" x14ac:dyDescent="0.2">
      <c r="B79" s="425"/>
      <c r="C79" s="422"/>
      <c r="D79" s="74" t="s">
        <v>691</v>
      </c>
      <c r="E79" s="74"/>
      <c r="F79" s="75"/>
      <c r="G79" s="75"/>
      <c r="H79" s="75"/>
    </row>
    <row r="80" spans="2:8" s="86" customFormat="1" ht="44.1" customHeight="1" x14ac:dyDescent="0.2">
      <c r="B80" s="425"/>
      <c r="C80" s="422"/>
      <c r="D80" s="74" t="s">
        <v>692</v>
      </c>
      <c r="E80" s="74">
        <v>2017</v>
      </c>
      <c r="F80" s="75"/>
      <c r="G80" s="75"/>
      <c r="H80" s="75" t="str">
        <f>$G$52</f>
        <v>√</v>
      </c>
    </row>
    <row r="81" spans="2:8" s="86" customFormat="1" ht="44.1" customHeight="1" x14ac:dyDescent="0.2">
      <c r="B81" s="425"/>
      <c r="C81" s="422"/>
      <c r="D81" s="74" t="s">
        <v>693</v>
      </c>
      <c r="E81" s="74">
        <v>2018</v>
      </c>
      <c r="F81" s="75"/>
      <c r="G81" s="75"/>
      <c r="H81" s="75" t="s">
        <v>640</v>
      </c>
    </row>
    <row r="82" spans="2:8" s="86" customFormat="1" ht="44.1" customHeight="1" x14ac:dyDescent="0.2">
      <c r="B82" s="425"/>
      <c r="C82" s="422"/>
      <c r="D82" s="74" t="s">
        <v>659</v>
      </c>
      <c r="E82" s="74"/>
      <c r="F82" s="75"/>
      <c r="G82" s="75"/>
      <c r="H82" s="75"/>
    </row>
    <row r="83" spans="2:8" s="86" customFormat="1" ht="44.1" customHeight="1" x14ac:dyDescent="0.2">
      <c r="B83" s="426"/>
      <c r="C83" s="423"/>
      <c r="D83" s="74" t="s">
        <v>694</v>
      </c>
      <c r="E83" s="74" t="s">
        <v>923</v>
      </c>
      <c r="F83" s="75"/>
      <c r="G83" s="75"/>
      <c r="H83" s="75" t="s">
        <v>603</v>
      </c>
    </row>
    <row r="84" spans="2:8" s="86" customFormat="1" ht="44.1" customHeight="1" x14ac:dyDescent="0.2">
      <c r="B84" s="424">
        <v>9</v>
      </c>
      <c r="C84" s="421" t="s">
        <v>620</v>
      </c>
      <c r="D84" s="74" t="s">
        <v>641</v>
      </c>
      <c r="E84" s="74"/>
      <c r="F84" s="75"/>
      <c r="G84" s="75"/>
      <c r="H84" s="75"/>
    </row>
    <row r="85" spans="2:8" s="86" customFormat="1" ht="44.1" customHeight="1" x14ac:dyDescent="0.2">
      <c r="B85" s="425"/>
      <c r="C85" s="422"/>
      <c r="D85" s="74" t="s">
        <v>695</v>
      </c>
      <c r="E85" s="74">
        <v>2017</v>
      </c>
      <c r="F85" s="75"/>
      <c r="G85" s="75"/>
      <c r="H85" s="75" t="s">
        <v>603</v>
      </c>
    </row>
    <row r="86" spans="2:8" s="86" customFormat="1" ht="44.1" customHeight="1" x14ac:dyDescent="0.2">
      <c r="B86" s="425"/>
      <c r="C86" s="422"/>
      <c r="D86" s="74" t="s">
        <v>696</v>
      </c>
      <c r="E86" s="74">
        <v>2018</v>
      </c>
      <c r="F86" s="75"/>
      <c r="G86" s="75" t="s">
        <v>603</v>
      </c>
      <c r="H86" s="75"/>
    </row>
    <row r="87" spans="2:8" s="86" customFormat="1" ht="44.1" customHeight="1" x14ac:dyDescent="0.2">
      <c r="B87" s="425"/>
      <c r="C87" s="422"/>
      <c r="D87" s="74" t="s">
        <v>697</v>
      </c>
      <c r="E87" s="74">
        <v>2019</v>
      </c>
      <c r="F87" s="75"/>
      <c r="G87" s="75" t="s">
        <v>603</v>
      </c>
      <c r="H87" s="75"/>
    </row>
    <row r="88" spans="2:8" s="86" customFormat="1" ht="44.1" customHeight="1" x14ac:dyDescent="0.2">
      <c r="B88" s="425"/>
      <c r="C88" s="422"/>
      <c r="D88" s="74" t="s">
        <v>645</v>
      </c>
      <c r="E88" s="74"/>
      <c r="F88" s="75"/>
      <c r="G88" s="75"/>
      <c r="H88" s="75"/>
    </row>
    <row r="89" spans="2:8" s="86" customFormat="1" ht="44.1" customHeight="1" x14ac:dyDescent="0.2">
      <c r="B89" s="425"/>
      <c r="C89" s="422"/>
      <c r="D89" s="74" t="s">
        <v>646</v>
      </c>
      <c r="E89" s="74">
        <v>2017</v>
      </c>
      <c r="F89" s="75"/>
      <c r="G89" s="75"/>
      <c r="H89" s="75" t="s">
        <v>603</v>
      </c>
    </row>
    <row r="90" spans="2:8" s="86" customFormat="1" ht="44.1" customHeight="1" x14ac:dyDescent="0.2">
      <c r="B90" s="425"/>
      <c r="C90" s="422"/>
      <c r="D90" s="74" t="s">
        <v>647</v>
      </c>
      <c r="E90" s="74"/>
      <c r="F90" s="75"/>
      <c r="G90" s="75"/>
      <c r="H90" s="75"/>
    </row>
    <row r="91" spans="2:8" s="86" customFormat="1" ht="44.1" customHeight="1" x14ac:dyDescent="0.2">
      <c r="B91" s="425"/>
      <c r="C91" s="422"/>
      <c r="D91" s="74" t="s">
        <v>698</v>
      </c>
      <c r="E91" s="74">
        <v>2018</v>
      </c>
      <c r="F91" s="75"/>
      <c r="G91" s="75" t="s">
        <v>603</v>
      </c>
      <c r="H91" s="75"/>
    </row>
    <row r="92" spans="2:8" s="86" customFormat="1" ht="44.1" customHeight="1" x14ac:dyDescent="0.2">
      <c r="B92" s="426"/>
      <c r="C92" s="423"/>
      <c r="D92" s="74" t="s">
        <v>699</v>
      </c>
      <c r="E92" s="74">
        <v>2017</v>
      </c>
      <c r="F92" s="75"/>
      <c r="G92" s="75"/>
      <c r="H92" s="75" t="s">
        <v>603</v>
      </c>
    </row>
    <row r="93" spans="2:8" s="86" customFormat="1" ht="44.1" customHeight="1" x14ac:dyDescent="0.2">
      <c r="B93" s="91"/>
      <c r="C93" s="74"/>
      <c r="D93" s="74"/>
      <c r="E93" s="74"/>
      <c r="F93" s="75"/>
      <c r="G93" s="75"/>
      <c r="H93" s="75"/>
    </row>
    <row r="94" spans="2:8" s="86" customFormat="1" ht="44.1" customHeight="1" x14ac:dyDescent="0.2">
      <c r="B94" s="91"/>
      <c r="C94" s="74"/>
      <c r="D94" s="74"/>
      <c r="E94" s="74"/>
      <c r="F94" s="75"/>
      <c r="G94" s="75"/>
      <c r="H94" s="75"/>
    </row>
    <row r="95" spans="2:8" x14ac:dyDescent="0.25">
      <c r="F95" s="207">
        <f>COUNTIF(F11:F94,"v")</f>
        <v>0</v>
      </c>
      <c r="G95" s="207">
        <v>20</v>
      </c>
      <c r="H95" s="207">
        <v>34</v>
      </c>
    </row>
  </sheetData>
  <mergeCells count="26">
    <mergeCell ref="C67:C75"/>
    <mergeCell ref="C76:C83"/>
    <mergeCell ref="B76:B83"/>
    <mergeCell ref="C84:C92"/>
    <mergeCell ref="B84:B92"/>
    <mergeCell ref="C42:C49"/>
    <mergeCell ref="B42:B49"/>
    <mergeCell ref="C50:C58"/>
    <mergeCell ref="B50:B58"/>
    <mergeCell ref="C59:C66"/>
    <mergeCell ref="B59:B66"/>
    <mergeCell ref="C11:C21"/>
    <mergeCell ref="B11:B21"/>
    <mergeCell ref="C22:C32"/>
    <mergeCell ref="B22:B32"/>
    <mergeCell ref="C33:C41"/>
    <mergeCell ref="B33:B41"/>
    <mergeCell ref="A4:H4"/>
    <mergeCell ref="B5:H5"/>
    <mergeCell ref="C6:H6"/>
    <mergeCell ref="C7:H7"/>
    <mergeCell ref="B8:B9"/>
    <mergeCell ref="C8:C9"/>
    <mergeCell ref="D8:D9"/>
    <mergeCell ref="E8:E9"/>
    <mergeCell ref="F8:H8"/>
  </mergeCells>
  <dataValidations count="1">
    <dataValidation type="list" allowBlank="1" showInputMessage="1" showErrorMessage="1" sqref="F11:H94" xr:uid="{00000000-0002-0000-1000-00000000000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00"/>
  </sheetPr>
  <dimension ref="A3:Q15"/>
  <sheetViews>
    <sheetView topLeftCell="A7" workbookViewId="0" xr3:uid="{F1CDC194-CB96-5A2D-8E84-222F42300CFA}">
      <selection activeCell="F1" sqref="F1"/>
    </sheetView>
  </sheetViews>
  <sheetFormatPr defaultColWidth="10.8515625" defaultRowHeight="18.75" x14ac:dyDescent="0.25"/>
  <cols>
    <col min="1" max="1" width="7.3984375" style="5" customWidth="1"/>
    <col min="2" max="2" width="8.13671875" style="5" customWidth="1"/>
    <col min="3" max="3" width="11.7109375" style="5" customWidth="1"/>
    <col min="4" max="4" width="10.48046875" style="5" customWidth="1"/>
    <col min="5" max="5" width="9.98828125" style="5" customWidth="1"/>
    <col min="6" max="6" width="12.453125" style="5" customWidth="1"/>
    <col min="7" max="7" width="13.31640625" style="5" customWidth="1"/>
    <col min="8" max="8" width="11.46484375" style="5" customWidth="1"/>
    <col min="9" max="9" width="10.35546875" style="5" customWidth="1"/>
    <col min="10" max="10" width="9.6171875" style="5" customWidth="1"/>
    <col min="11" max="12" width="13.31640625" style="5" customWidth="1"/>
    <col min="13" max="13" width="37.484375" style="5" customWidth="1"/>
    <col min="14" max="16384" width="10.8515625" style="5"/>
  </cols>
  <sheetData>
    <row r="3" spans="1:17" ht="24" customHeight="1" x14ac:dyDescent="0.25"/>
    <row r="4" spans="1:17" ht="36.950000000000003" customHeight="1" x14ac:dyDescent="0.25">
      <c r="A4" s="370" t="s">
        <v>500</v>
      </c>
      <c r="B4" s="370"/>
      <c r="C4" s="370"/>
      <c r="D4" s="370"/>
      <c r="E4" s="370"/>
      <c r="F4" s="370"/>
      <c r="G4" s="370"/>
      <c r="H4" s="370"/>
      <c r="I4" s="370"/>
      <c r="J4" s="370"/>
      <c r="K4" s="370"/>
      <c r="L4" s="370"/>
      <c r="M4" s="370"/>
      <c r="N4" s="21"/>
      <c r="O4" s="21"/>
      <c r="P4" s="21"/>
      <c r="Q4" s="21"/>
    </row>
    <row r="5" spans="1:17" x14ac:dyDescent="0.25">
      <c r="A5" s="20" t="s">
        <v>152</v>
      </c>
      <c r="B5" s="5" t="s">
        <v>153</v>
      </c>
    </row>
    <row r="6" spans="1:17" x14ac:dyDescent="0.25">
      <c r="A6" s="138" t="s">
        <v>168</v>
      </c>
      <c r="B6" s="437" t="s">
        <v>154</v>
      </c>
      <c r="C6" s="437"/>
      <c r="D6" s="437"/>
      <c r="E6" s="437"/>
      <c r="F6" s="437"/>
      <c r="G6" s="437"/>
      <c r="H6" s="437"/>
      <c r="I6" s="437"/>
      <c r="J6" s="437"/>
      <c r="K6" s="437"/>
      <c r="L6" s="437"/>
    </row>
    <row r="7" spans="1:17" ht="18" customHeight="1" x14ac:dyDescent="0.25">
      <c r="B7" s="360" t="s">
        <v>42</v>
      </c>
      <c r="C7" s="405" t="s">
        <v>155</v>
      </c>
      <c r="D7" s="405"/>
      <c r="E7" s="405" t="s">
        <v>162</v>
      </c>
      <c r="F7" s="405"/>
      <c r="G7" s="405"/>
      <c r="H7" s="405"/>
      <c r="I7" s="405"/>
      <c r="J7" s="405"/>
      <c r="K7" s="405"/>
      <c r="L7" s="405"/>
      <c r="M7" s="360" t="s">
        <v>161</v>
      </c>
    </row>
    <row r="8" spans="1:17" x14ac:dyDescent="0.25">
      <c r="B8" s="360"/>
      <c r="C8" s="405"/>
      <c r="D8" s="405"/>
      <c r="E8" s="31" t="s">
        <v>51</v>
      </c>
      <c r="F8" s="31" t="s">
        <v>50</v>
      </c>
      <c r="G8" s="31" t="s">
        <v>49</v>
      </c>
      <c r="H8" s="31" t="s">
        <v>156</v>
      </c>
      <c r="I8" s="31" t="s">
        <v>157</v>
      </c>
      <c r="J8" s="31" t="s">
        <v>158</v>
      </c>
      <c r="K8" s="31" t="s">
        <v>159</v>
      </c>
      <c r="L8" s="31" t="s">
        <v>160</v>
      </c>
      <c r="M8" s="360"/>
    </row>
    <row r="9" spans="1:17" x14ac:dyDescent="0.25">
      <c r="B9" s="136" t="s">
        <v>52</v>
      </c>
      <c r="C9" s="438" t="s">
        <v>53</v>
      </c>
      <c r="D9" s="439"/>
      <c r="E9" s="136" t="s">
        <v>54</v>
      </c>
      <c r="F9" s="136" t="s">
        <v>55</v>
      </c>
      <c r="G9" s="136" t="s">
        <v>56</v>
      </c>
      <c r="H9" s="136" t="s">
        <v>57</v>
      </c>
      <c r="I9" s="136" t="s">
        <v>58</v>
      </c>
      <c r="J9" s="136" t="s">
        <v>59</v>
      </c>
      <c r="K9" s="136" t="s">
        <v>60</v>
      </c>
      <c r="L9" s="136" t="s">
        <v>61</v>
      </c>
      <c r="M9" s="136" t="s">
        <v>62</v>
      </c>
    </row>
    <row r="10" spans="1:17" s="3" customFormat="1" ht="39.950000000000003" customHeight="1" x14ac:dyDescent="0.2">
      <c r="B10" s="135" t="s">
        <v>31</v>
      </c>
      <c r="C10" s="435" t="s">
        <v>163</v>
      </c>
      <c r="D10" s="435"/>
      <c r="E10" s="118">
        <v>1</v>
      </c>
      <c r="F10" s="118">
        <v>6</v>
      </c>
      <c r="G10" s="118">
        <v>41</v>
      </c>
      <c r="H10" s="118">
        <v>0</v>
      </c>
      <c r="I10" s="118">
        <v>6</v>
      </c>
      <c r="J10" s="118">
        <v>1</v>
      </c>
      <c r="K10" s="118">
        <v>0</v>
      </c>
      <c r="L10" s="133">
        <v>0</v>
      </c>
      <c r="M10" s="119" t="s">
        <v>700</v>
      </c>
    </row>
    <row r="11" spans="1:17" s="3" customFormat="1" ht="42.95" customHeight="1" x14ac:dyDescent="0.2">
      <c r="B11" s="134" t="s">
        <v>32</v>
      </c>
      <c r="C11" s="436" t="s">
        <v>164</v>
      </c>
      <c r="D11" s="436"/>
      <c r="E11" s="76">
        <v>0</v>
      </c>
      <c r="F11" s="76">
        <v>1</v>
      </c>
      <c r="G11" s="76">
        <v>13</v>
      </c>
      <c r="H11" s="76">
        <v>0</v>
      </c>
      <c r="I11" s="76">
        <v>0</v>
      </c>
      <c r="J11" s="76">
        <v>0</v>
      </c>
      <c r="K11" s="76">
        <v>0</v>
      </c>
      <c r="L11" s="76">
        <v>0</v>
      </c>
      <c r="M11" s="74" t="s">
        <v>701</v>
      </c>
    </row>
    <row r="12" spans="1:17" s="3" customFormat="1" ht="35.1" customHeight="1" x14ac:dyDescent="0.2">
      <c r="B12" s="134" t="s">
        <v>33</v>
      </c>
      <c r="C12" s="436" t="s">
        <v>165</v>
      </c>
      <c r="D12" s="436"/>
      <c r="E12" s="76">
        <v>0</v>
      </c>
      <c r="F12" s="76">
        <v>3</v>
      </c>
      <c r="G12" s="76">
        <v>17</v>
      </c>
      <c r="H12" s="76">
        <v>0</v>
      </c>
      <c r="I12" s="76">
        <v>2</v>
      </c>
      <c r="J12" s="76">
        <v>0</v>
      </c>
      <c r="K12" s="76">
        <v>0</v>
      </c>
      <c r="L12" s="76">
        <v>22</v>
      </c>
      <c r="M12" s="74" t="s">
        <v>701</v>
      </c>
    </row>
    <row r="13" spans="1:17" s="3" customFormat="1" ht="35.1" customHeight="1" x14ac:dyDescent="0.2">
      <c r="B13" s="134" t="s">
        <v>34</v>
      </c>
      <c r="C13" s="436" t="s">
        <v>166</v>
      </c>
      <c r="D13" s="436"/>
      <c r="E13" s="76">
        <v>0</v>
      </c>
      <c r="F13" s="76">
        <v>0</v>
      </c>
      <c r="G13" s="76">
        <v>1</v>
      </c>
      <c r="H13" s="76">
        <v>0</v>
      </c>
      <c r="I13" s="76"/>
      <c r="J13" s="76">
        <v>0</v>
      </c>
      <c r="K13" s="76">
        <v>0</v>
      </c>
      <c r="L13" s="76">
        <v>0</v>
      </c>
      <c r="M13" s="74" t="s">
        <v>702</v>
      </c>
    </row>
    <row r="14" spans="1:17" s="3" customFormat="1" ht="35.1" customHeight="1" x14ac:dyDescent="0.2">
      <c r="B14" s="432" t="s">
        <v>113</v>
      </c>
      <c r="C14" s="433"/>
      <c r="D14" s="434"/>
      <c r="E14" s="137">
        <f>SUM(E10:E13)</f>
        <v>1</v>
      </c>
      <c r="F14" s="137">
        <f t="shared" ref="F14:L14" si="0">SUM(F10:F13)</f>
        <v>10</v>
      </c>
      <c r="G14" s="137">
        <f t="shared" si="0"/>
        <v>72</v>
      </c>
      <c r="H14" s="137">
        <f t="shared" si="0"/>
        <v>0</v>
      </c>
      <c r="I14" s="137">
        <f t="shared" si="0"/>
        <v>8</v>
      </c>
      <c r="J14" s="137">
        <f t="shared" si="0"/>
        <v>1</v>
      </c>
      <c r="K14" s="137">
        <f t="shared" si="0"/>
        <v>0</v>
      </c>
      <c r="L14" s="137">
        <f t="shared" si="0"/>
        <v>22</v>
      </c>
      <c r="M14"/>
    </row>
    <row r="15" spans="1:17" x14ac:dyDescent="0.25">
      <c r="B15" s="38" t="s">
        <v>137</v>
      </c>
      <c r="C15" s="22" t="s">
        <v>167</v>
      </c>
    </row>
  </sheetData>
  <mergeCells count="12">
    <mergeCell ref="B14:D14"/>
    <mergeCell ref="A4:M4"/>
    <mergeCell ref="C10:D10"/>
    <mergeCell ref="C11:D11"/>
    <mergeCell ref="C12:D12"/>
    <mergeCell ref="C13:D13"/>
    <mergeCell ref="B6:L6"/>
    <mergeCell ref="B7:B8"/>
    <mergeCell ref="C7:D8"/>
    <mergeCell ref="E7:L7"/>
    <mergeCell ref="M7:M8"/>
    <mergeCell ref="C9:D9"/>
  </mergeCells>
  <phoneticPr fontId="12" type="noConversion"/>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FF00"/>
  </sheetPr>
  <dimension ref="A4:E13"/>
  <sheetViews>
    <sheetView topLeftCell="D6" workbookViewId="0" xr3:uid="{CF366857-BBDD-5199-9BC9-FF52903B0715}">
      <selection activeCell="F14" sqref="F14"/>
    </sheetView>
  </sheetViews>
  <sheetFormatPr defaultColWidth="10.8515625" defaultRowHeight="18.75" x14ac:dyDescent="0.25"/>
  <cols>
    <col min="1" max="1" width="8.5078125" style="5" customWidth="1"/>
    <col min="2" max="2" width="5.671875" style="5" customWidth="1"/>
    <col min="3" max="3" width="37.484375" style="23" customWidth="1"/>
    <col min="4" max="4" width="11.46484375" style="23" customWidth="1"/>
    <col min="5" max="5" width="68.68359375" style="23" customWidth="1"/>
    <col min="6" max="16384" width="10.8515625" style="5"/>
  </cols>
  <sheetData>
    <row r="4" spans="1:5" ht="36" customHeight="1" x14ac:dyDescent="0.25">
      <c r="A4" s="370" t="s">
        <v>532</v>
      </c>
      <c r="B4" s="370"/>
      <c r="C4" s="370"/>
      <c r="D4" s="370"/>
      <c r="E4" s="370"/>
    </row>
    <row r="5" spans="1:5" ht="23.25" x14ac:dyDescent="0.25">
      <c r="A5" s="116"/>
      <c r="B5" s="116"/>
      <c r="C5" s="116"/>
      <c r="D5" s="116"/>
      <c r="E5" s="116"/>
    </row>
    <row r="6" spans="1:5" ht="24" customHeight="1" x14ac:dyDescent="0.25">
      <c r="A6" s="131" t="s">
        <v>353</v>
      </c>
      <c r="B6" s="42" t="s">
        <v>348</v>
      </c>
      <c r="C6" s="42"/>
      <c r="D6" s="144">
        <f>D13</f>
        <v>36</v>
      </c>
      <c r="E6" s="42" t="s">
        <v>349</v>
      </c>
    </row>
    <row r="7" spans="1:5" ht="13.5" customHeight="1" x14ac:dyDescent="0.25">
      <c r="A7" s="131"/>
      <c r="B7" s="42"/>
      <c r="C7" s="42"/>
      <c r="D7" s="42"/>
      <c r="E7" s="42"/>
    </row>
    <row r="8" spans="1:5" ht="18" customHeight="1" x14ac:dyDescent="0.25">
      <c r="B8" s="407" t="s">
        <v>42</v>
      </c>
      <c r="C8" s="413" t="s">
        <v>350</v>
      </c>
      <c r="D8" s="413" t="s">
        <v>351</v>
      </c>
      <c r="E8" s="413" t="s">
        <v>25</v>
      </c>
    </row>
    <row r="9" spans="1:5" x14ac:dyDescent="0.25">
      <c r="A9" s="32"/>
      <c r="B9" s="408"/>
      <c r="C9" s="414"/>
      <c r="D9" s="414"/>
      <c r="E9" s="414"/>
    </row>
    <row r="10" spans="1:5" x14ac:dyDescent="0.25">
      <c r="A10" s="32"/>
      <c r="B10" s="36" t="s">
        <v>52</v>
      </c>
      <c r="C10" s="36" t="s">
        <v>53</v>
      </c>
      <c r="D10" s="37" t="s">
        <v>54</v>
      </c>
      <c r="E10" s="37" t="s">
        <v>55</v>
      </c>
    </row>
    <row r="11" spans="1:5" s="3" customFormat="1" ht="45" customHeight="1" x14ac:dyDescent="0.2">
      <c r="B11" s="139">
        <v>1</v>
      </c>
      <c r="C11" s="140" t="s">
        <v>352</v>
      </c>
      <c r="D11" s="141">
        <v>28</v>
      </c>
      <c r="E11" s="142" t="s">
        <v>703</v>
      </c>
    </row>
    <row r="12" spans="1:5" s="3" customFormat="1" ht="45" customHeight="1" x14ac:dyDescent="0.2">
      <c r="B12" s="139">
        <v>2</v>
      </c>
      <c r="C12" s="140" t="s">
        <v>307</v>
      </c>
      <c r="D12" s="141">
        <v>8</v>
      </c>
      <c r="E12" s="142" t="s">
        <v>704</v>
      </c>
    </row>
    <row r="13" spans="1:5" s="3" customFormat="1" ht="45" customHeight="1" x14ac:dyDescent="0.25">
      <c r="B13" s="440" t="s">
        <v>332</v>
      </c>
      <c r="C13" s="441"/>
      <c r="D13" s="143">
        <f>SUM(D11:D12)</f>
        <v>36</v>
      </c>
      <c r="E13" s="5"/>
    </row>
  </sheetData>
  <mergeCells count="6">
    <mergeCell ref="B13:C13"/>
    <mergeCell ref="A4:E4"/>
    <mergeCell ref="B8:B9"/>
    <mergeCell ref="C8:C9"/>
    <mergeCell ref="D8:D9"/>
    <mergeCell ref="E8:E9"/>
  </mergeCells>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G37"/>
  <sheetViews>
    <sheetView topLeftCell="A11" workbookViewId="0" xr3:uid="{958C4451-9541-5A59-BF78-D2F731DF1C81}">
      <selection activeCell="A15" sqref="A15"/>
    </sheetView>
  </sheetViews>
  <sheetFormatPr defaultColWidth="10.8515625" defaultRowHeight="18.75" x14ac:dyDescent="0.25"/>
  <cols>
    <col min="1" max="1" width="6.41015625" style="3" customWidth="1"/>
    <col min="2" max="2" width="44.515625" style="3" customWidth="1"/>
    <col min="3" max="3" width="26.38671875" style="3" customWidth="1"/>
    <col min="4" max="4" width="41.6796875" style="3" customWidth="1"/>
    <col min="5" max="5" width="19.359375" style="80" customWidth="1"/>
    <col min="6" max="6" width="29.1015625" style="3" customWidth="1"/>
    <col min="7" max="7" width="14.1796875" style="3" customWidth="1"/>
    <col min="8" max="16384" width="10.8515625" style="5"/>
  </cols>
  <sheetData>
    <row r="4" spans="1:7" ht="54" customHeight="1" x14ac:dyDescent="0.25">
      <c r="A4" s="362" t="s">
        <v>281</v>
      </c>
      <c r="B4" s="362"/>
      <c r="C4" s="362"/>
      <c r="D4" s="362"/>
      <c r="E4" s="362"/>
      <c r="F4" s="83"/>
      <c r="G4" s="83"/>
    </row>
    <row r="5" spans="1:7" x14ac:dyDescent="0.25">
      <c r="A5" s="360" t="s">
        <v>42</v>
      </c>
      <c r="B5" s="361" t="s">
        <v>282</v>
      </c>
      <c r="C5" s="361" t="s">
        <v>44</v>
      </c>
      <c r="D5" s="361" t="s">
        <v>283</v>
      </c>
      <c r="E5" s="81" t="s">
        <v>284</v>
      </c>
      <c r="F5" s="5"/>
      <c r="G5" s="5"/>
    </row>
    <row r="6" spans="1:7" x14ac:dyDescent="0.25">
      <c r="A6" s="360"/>
      <c r="B6" s="361"/>
      <c r="C6" s="361"/>
      <c r="D6" s="361"/>
      <c r="E6" s="82" t="s">
        <v>285</v>
      </c>
      <c r="F6" s="5"/>
      <c r="G6" s="5"/>
    </row>
    <row r="7" spans="1:7" ht="36" customHeight="1" x14ac:dyDescent="0.25">
      <c r="A7" s="47">
        <f>[1]PENGISI!A7</f>
        <v>1</v>
      </c>
      <c r="B7" s="41" t="str">
        <f>[1]PENGISI!B7</f>
        <v>Prof. Dr. Dirayah R. Husain DEA</v>
      </c>
      <c r="C7" s="41" t="str">
        <f>[1]PENGISI!C7</f>
        <v>25056003</v>
      </c>
      <c r="D7" s="41" t="str">
        <f>[1]PENGISI!D7</f>
        <v>Guru Besar</v>
      </c>
      <c r="E7" s="35" t="s">
        <v>903</v>
      </c>
      <c r="F7" s="5"/>
      <c r="G7" s="5"/>
    </row>
    <row r="8" spans="1:7" ht="36" customHeight="1" x14ac:dyDescent="0.25">
      <c r="A8" s="47">
        <f>[1]PENGISI!A8</f>
        <v>2</v>
      </c>
      <c r="B8" s="41" t="str">
        <f>[1]PENGISI!B8</f>
        <v>Dr. Ir. Slamet Santosa, M.Si</v>
      </c>
      <c r="C8" s="41" t="str">
        <f>[1]PENGISI!C8</f>
        <v>29076201</v>
      </c>
      <c r="D8" s="41" t="str">
        <f>[1]PENGISI!D8</f>
        <v>Lektor Kepala</v>
      </c>
      <c r="E8" s="35" t="s">
        <v>903</v>
      </c>
      <c r="F8" s="5"/>
      <c r="G8" s="5"/>
    </row>
    <row r="9" spans="1:7" ht="36" customHeight="1" x14ac:dyDescent="0.25">
      <c r="A9" s="47">
        <f>[1]PENGISI!A9</f>
        <v>3</v>
      </c>
      <c r="B9" s="41" t="str">
        <f>[1]PENGISI!B9</f>
        <v>Dr. Eddy Soekendarsi, M.Sc</v>
      </c>
      <c r="C9" s="41" t="str">
        <f>[1]PENGISI!C9</f>
        <v>26055603</v>
      </c>
      <c r="D9" s="41" t="str">
        <f>[1]PENGISI!D9</f>
        <v>Lektor Kepala</v>
      </c>
      <c r="E9" s="35" t="s">
        <v>903</v>
      </c>
      <c r="F9" s="5"/>
      <c r="G9" s="5"/>
    </row>
    <row r="10" spans="1:7" ht="36" customHeight="1" x14ac:dyDescent="0.25">
      <c r="A10" s="47">
        <f>[1]PENGISI!A10</f>
        <v>4</v>
      </c>
      <c r="B10" s="41" t="str">
        <f>[1]PENGISI!B10</f>
        <v>Dr. Sjafaraenan, M.Si</v>
      </c>
      <c r="C10" s="41" t="str">
        <f>[1]PENGISI!C10</f>
        <v>18065804</v>
      </c>
      <c r="D10" s="41" t="str">
        <f>[1]PENGISI!D10</f>
        <v>Lektor Kepala</v>
      </c>
      <c r="E10" s="35" t="s">
        <v>903</v>
      </c>
      <c r="F10" s="5"/>
      <c r="G10" s="5"/>
    </row>
    <row r="11" spans="1:7" ht="36" customHeight="1" x14ac:dyDescent="0.25">
      <c r="A11" s="47">
        <f>[1]PENGISI!A11</f>
        <v>5</v>
      </c>
      <c r="B11" s="41" t="str">
        <f>[1]PENGISI!B11</f>
        <v>Dr. Rosana Agus, M.Si</v>
      </c>
      <c r="C11" s="41" t="str">
        <f>[1]PENGISI!C11</f>
        <v>5096502</v>
      </c>
      <c r="D11" s="41" t="str">
        <f>[1]PENGISI!D11</f>
        <v>Lektor Kepala</v>
      </c>
      <c r="E11" s="35" t="s">
        <v>903</v>
      </c>
      <c r="F11" s="5"/>
      <c r="G11" s="5"/>
    </row>
    <row r="12" spans="1:7" ht="36" customHeight="1" x14ac:dyDescent="0.25">
      <c r="A12" s="47">
        <f>[1]PENGISI!A12</f>
        <v>6</v>
      </c>
      <c r="B12" s="41" t="str">
        <f>[1]PENGISI!B12</f>
        <v>Dr. Magdalena Litaay, M.Sc</v>
      </c>
      <c r="C12" s="41" t="str">
        <f>[1]PENGISI!C12</f>
        <v>29096401</v>
      </c>
      <c r="D12" s="41" t="str">
        <f>[1]PENGISI!D12</f>
        <v xml:space="preserve">Lektor </v>
      </c>
      <c r="E12" s="35" t="s">
        <v>903</v>
      </c>
      <c r="F12" s="5"/>
      <c r="G12" s="5"/>
    </row>
    <row r="13" spans="1:7" ht="36" customHeight="1" x14ac:dyDescent="0.25">
      <c r="A13" s="47">
        <f>[1]PENGISI!A13</f>
        <v>7</v>
      </c>
      <c r="B13" s="41" t="str">
        <f>[1]PENGISI!B13</f>
        <v>Dr. Sulfahri, M.Si</v>
      </c>
      <c r="C13" s="41" t="str">
        <f>[1]PENGISI!C13</f>
        <v>26018901</v>
      </c>
      <c r="D13" s="41" t="str">
        <f>[1]PENGISI!D13</f>
        <v>Asisten Ahli</v>
      </c>
      <c r="E13" s="35" t="s">
        <v>903</v>
      </c>
      <c r="F13" s="5"/>
      <c r="G13" s="5"/>
    </row>
    <row r="14" spans="1:7" ht="36" customHeight="1" x14ac:dyDescent="0.25">
      <c r="A14" s="47"/>
      <c r="B14" s="41"/>
      <c r="C14" s="41"/>
      <c r="D14" s="41"/>
      <c r="E14" s="35"/>
      <c r="F14" s="5"/>
      <c r="G14" s="5"/>
    </row>
    <row r="15" spans="1:7" ht="36" customHeight="1" x14ac:dyDescent="0.25">
      <c r="A15" s="47"/>
      <c r="B15" s="41"/>
      <c r="C15" s="41"/>
      <c r="D15" s="41"/>
      <c r="E15" s="35"/>
      <c r="F15" s="5"/>
      <c r="G15" s="5"/>
    </row>
    <row r="16" spans="1:7" ht="36" customHeight="1" x14ac:dyDescent="0.25">
      <c r="A16" s="47"/>
      <c r="B16" s="41"/>
      <c r="C16" s="41"/>
      <c r="D16" s="41"/>
      <c r="E16" s="35"/>
      <c r="F16" s="5"/>
      <c r="G16" s="5"/>
    </row>
    <row r="17" spans="1:7" x14ac:dyDescent="0.25">
      <c r="A17" s="5"/>
      <c r="B17" s="5"/>
      <c r="C17" s="5"/>
      <c r="D17" s="5"/>
      <c r="E17" s="68"/>
      <c r="F17" s="5"/>
      <c r="G17" s="5"/>
    </row>
    <row r="18" spans="1:7" x14ac:dyDescent="0.25">
      <c r="A18" s="5"/>
      <c r="B18" s="5"/>
      <c r="C18" s="5"/>
      <c r="D18" s="5"/>
      <c r="E18" s="68"/>
      <c r="F18" s="5"/>
      <c r="G18" s="5"/>
    </row>
    <row r="19" spans="1:7" x14ac:dyDescent="0.25">
      <c r="A19" s="5"/>
      <c r="B19" s="5"/>
      <c r="C19" s="5"/>
      <c r="D19" s="5"/>
      <c r="E19" s="68"/>
      <c r="F19" s="5"/>
      <c r="G19" s="5"/>
    </row>
    <row r="20" spans="1:7" x14ac:dyDescent="0.25">
      <c r="A20" s="5"/>
      <c r="B20" s="5"/>
      <c r="C20" s="5"/>
      <c r="D20" s="5"/>
      <c r="E20" s="68"/>
      <c r="F20" s="5"/>
      <c r="G20" s="5"/>
    </row>
    <row r="21" spans="1:7" x14ac:dyDescent="0.25">
      <c r="A21" s="5"/>
      <c r="B21" s="5"/>
      <c r="C21" s="5"/>
      <c r="D21" s="5"/>
      <c r="E21" s="68"/>
      <c r="F21" s="5"/>
      <c r="G21" s="5"/>
    </row>
    <row r="22" spans="1:7" x14ac:dyDescent="0.25">
      <c r="A22" s="5"/>
      <c r="B22" s="5"/>
      <c r="C22" s="5"/>
      <c r="D22" s="5"/>
      <c r="E22" s="68"/>
      <c r="F22" s="5"/>
      <c r="G22" s="5"/>
    </row>
    <row r="23" spans="1:7" x14ac:dyDescent="0.25">
      <c r="A23" s="5"/>
      <c r="B23" s="5"/>
      <c r="C23" s="5"/>
      <c r="D23" s="5"/>
      <c r="E23" s="68"/>
      <c r="F23" s="5"/>
      <c r="G23" s="5"/>
    </row>
    <row r="24" spans="1:7" x14ac:dyDescent="0.25">
      <c r="A24" s="5"/>
      <c r="B24" s="5"/>
      <c r="C24" s="5"/>
      <c r="D24" s="5"/>
      <c r="E24" s="68"/>
      <c r="F24" s="5"/>
      <c r="G24" s="5"/>
    </row>
    <row r="25" spans="1:7" x14ac:dyDescent="0.25">
      <c r="A25" s="5"/>
      <c r="B25" s="5"/>
      <c r="C25" s="5"/>
      <c r="D25" s="5"/>
      <c r="E25" s="68"/>
      <c r="F25" s="5"/>
      <c r="G25" s="5"/>
    </row>
    <row r="26" spans="1:7" x14ac:dyDescent="0.25">
      <c r="A26" s="5"/>
      <c r="B26" s="5"/>
      <c r="C26" s="5"/>
      <c r="D26" s="5"/>
      <c r="E26" s="68"/>
      <c r="F26" s="5"/>
      <c r="G26" s="5"/>
    </row>
    <row r="27" spans="1:7" x14ac:dyDescent="0.25">
      <c r="A27" s="5"/>
      <c r="B27" s="5"/>
      <c r="C27" s="5"/>
      <c r="D27" s="5"/>
      <c r="E27" s="68"/>
      <c r="F27" s="5"/>
      <c r="G27" s="5"/>
    </row>
    <row r="28" spans="1:7" x14ac:dyDescent="0.25">
      <c r="A28" s="5"/>
      <c r="B28" s="5"/>
      <c r="C28" s="5"/>
      <c r="D28" s="5"/>
      <c r="E28" s="68"/>
      <c r="F28" s="5"/>
      <c r="G28" s="5"/>
    </row>
    <row r="29" spans="1:7" x14ac:dyDescent="0.25">
      <c r="A29" s="5"/>
      <c r="B29" s="5"/>
      <c r="C29" s="5"/>
      <c r="D29" s="5"/>
      <c r="E29" s="68"/>
      <c r="F29" s="5"/>
      <c r="G29" s="5"/>
    </row>
    <row r="30" spans="1:7" x14ac:dyDescent="0.25">
      <c r="A30" s="5"/>
      <c r="B30" s="5"/>
      <c r="C30" s="5"/>
      <c r="D30" s="5"/>
      <c r="E30" s="68"/>
      <c r="F30" s="5"/>
      <c r="G30" s="5"/>
    </row>
    <row r="31" spans="1:7" x14ac:dyDescent="0.25">
      <c r="A31" s="5"/>
      <c r="B31" s="5"/>
      <c r="C31" s="5"/>
      <c r="D31" s="5"/>
      <c r="E31" s="68"/>
      <c r="F31" s="5"/>
      <c r="G31" s="5"/>
    </row>
    <row r="32" spans="1:7" x14ac:dyDescent="0.25">
      <c r="A32" s="5"/>
      <c r="B32" s="5"/>
      <c r="C32" s="5"/>
      <c r="D32" s="5"/>
      <c r="E32" s="68"/>
      <c r="F32" s="5"/>
      <c r="G32" s="5"/>
    </row>
    <row r="33" spans="1:7" x14ac:dyDescent="0.25">
      <c r="A33" s="5"/>
      <c r="B33" s="5"/>
      <c r="C33" s="5"/>
      <c r="D33" s="5"/>
      <c r="E33" s="68"/>
      <c r="F33" s="5"/>
      <c r="G33" s="5"/>
    </row>
    <row r="34" spans="1:7" x14ac:dyDescent="0.25">
      <c r="A34" s="5"/>
      <c r="B34" s="5"/>
      <c r="C34" s="5"/>
      <c r="D34" s="5"/>
      <c r="E34" s="68"/>
      <c r="F34" s="5"/>
      <c r="G34" s="5"/>
    </row>
    <row r="35" spans="1:7" x14ac:dyDescent="0.25">
      <c r="A35" s="5"/>
      <c r="B35" s="5"/>
      <c r="C35" s="5"/>
      <c r="D35" s="5"/>
      <c r="E35" s="68"/>
      <c r="F35" s="5"/>
      <c r="G35" s="5"/>
    </row>
    <row r="36" spans="1:7" x14ac:dyDescent="0.25">
      <c r="A36" s="5"/>
      <c r="B36" s="5"/>
      <c r="C36" s="5"/>
      <c r="D36" s="5"/>
      <c r="E36" s="68"/>
      <c r="F36" s="5"/>
      <c r="G36" s="5"/>
    </row>
    <row r="37" spans="1:7" x14ac:dyDescent="0.25">
      <c r="A37" s="5"/>
      <c r="B37" s="5"/>
      <c r="C37" s="5"/>
      <c r="D37" s="5"/>
      <c r="E37" s="68"/>
      <c r="F37" s="5"/>
      <c r="G37" s="5"/>
    </row>
  </sheetData>
  <mergeCells count="5">
    <mergeCell ref="A5:A6"/>
    <mergeCell ref="B5:B6"/>
    <mergeCell ref="C5:C6"/>
    <mergeCell ref="D5:D6"/>
    <mergeCell ref="A4:E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FF00"/>
  </sheetPr>
  <dimension ref="A4:L31"/>
  <sheetViews>
    <sheetView topLeftCell="E17" workbookViewId="0" xr3:uid="{34904945-5288-588E-9F07-34343C13E9F2}">
      <selection activeCell="K5" sqref="K5"/>
    </sheetView>
  </sheetViews>
  <sheetFormatPr defaultColWidth="10.8515625" defaultRowHeight="18.75" x14ac:dyDescent="0.25"/>
  <cols>
    <col min="1" max="1" width="7.890625" style="5" customWidth="1"/>
    <col min="2" max="2" width="7.02734375" style="5" customWidth="1"/>
    <col min="3" max="3" width="18.125" style="23" customWidth="1"/>
    <col min="4" max="4" width="40.07421875" style="23" customWidth="1"/>
    <col min="5" max="5" width="8.5078125" style="23" customWidth="1"/>
    <col min="6" max="6" width="7.890625" style="23" customWidth="1"/>
    <col min="7" max="7" width="18.49609375" style="23" customWidth="1"/>
    <col min="8" max="8" width="18.49609375" style="68" customWidth="1"/>
    <col min="9" max="11" width="9.98828125" style="68" customWidth="1"/>
    <col min="12" max="12" width="33.6640625" style="5" customWidth="1"/>
    <col min="13" max="13" width="11.34375" style="5" bestFit="1" customWidth="1"/>
    <col min="14" max="16384" width="10.8515625" style="5"/>
  </cols>
  <sheetData>
    <row r="4" spans="1:12" ht="33.950000000000003" customHeight="1" x14ac:dyDescent="0.25">
      <c r="A4" s="370" t="s">
        <v>533</v>
      </c>
      <c r="B4" s="370"/>
      <c r="C4" s="370"/>
      <c r="D4" s="370"/>
      <c r="E4" s="370"/>
      <c r="F4" s="370"/>
      <c r="G4" s="370"/>
      <c r="H4" s="370"/>
      <c r="I4" s="370"/>
      <c r="J4" s="370"/>
      <c r="K4" s="370"/>
      <c r="L4" s="370"/>
    </row>
    <row r="5" spans="1:12" x14ac:dyDescent="0.25">
      <c r="A5" s="131" t="s">
        <v>353</v>
      </c>
      <c r="B5" s="406" t="s">
        <v>186</v>
      </c>
      <c r="C5" s="406"/>
      <c r="D5" s="406"/>
      <c r="E5" s="406"/>
      <c r="F5" s="406"/>
      <c r="G5" s="406"/>
      <c r="H5" s="94"/>
    </row>
    <row r="6" spans="1:12" ht="33.950000000000003" customHeight="1" x14ac:dyDescent="0.25">
      <c r="A6" s="26"/>
      <c r="B6" s="34" t="s">
        <v>137</v>
      </c>
      <c r="C6" s="406" t="s">
        <v>187</v>
      </c>
      <c r="D6" s="406"/>
      <c r="E6" s="406"/>
      <c r="F6" s="406"/>
      <c r="G6" s="406"/>
      <c r="H6" s="406"/>
      <c r="I6" s="406"/>
      <c r="J6" s="406"/>
      <c r="K6" s="406"/>
      <c r="L6" s="11"/>
    </row>
    <row r="7" spans="1:12" ht="18" customHeight="1" x14ac:dyDescent="0.25">
      <c r="A7" s="26"/>
      <c r="B7" s="34" t="s">
        <v>138</v>
      </c>
      <c r="C7" s="406" t="s">
        <v>405</v>
      </c>
      <c r="D7" s="406"/>
      <c r="E7" s="406"/>
      <c r="F7" s="406"/>
      <c r="G7" s="406"/>
      <c r="H7" s="406"/>
      <c r="I7" s="406"/>
      <c r="J7" s="406"/>
      <c r="K7" s="406"/>
    </row>
    <row r="8" spans="1:12" ht="18" customHeight="1" x14ac:dyDescent="0.25">
      <c r="A8" s="26"/>
      <c r="B8" s="34" t="s">
        <v>189</v>
      </c>
      <c r="C8" s="406" t="s">
        <v>188</v>
      </c>
      <c r="D8" s="406"/>
      <c r="E8" s="406"/>
      <c r="F8" s="406"/>
      <c r="G8" s="406"/>
      <c r="H8" s="406"/>
      <c r="I8" s="406"/>
      <c r="J8" s="406"/>
      <c r="K8" s="406"/>
      <c r="L8" s="406"/>
    </row>
    <row r="9" spans="1:12" ht="18" customHeight="1" x14ac:dyDescent="0.25">
      <c r="A9" s="26"/>
      <c r="B9" s="34" t="s">
        <v>191</v>
      </c>
      <c r="C9" s="419" t="s">
        <v>190</v>
      </c>
      <c r="D9" s="419"/>
      <c r="E9" s="419"/>
      <c r="F9" s="419"/>
      <c r="G9" s="419"/>
      <c r="H9" s="419"/>
      <c r="I9" s="419"/>
      <c r="J9" s="419"/>
      <c r="K9" s="419"/>
      <c r="L9" s="419"/>
    </row>
    <row r="10" spans="1:12" s="12" customFormat="1" x14ac:dyDescent="0.2">
      <c r="B10" s="407" t="s">
        <v>192</v>
      </c>
      <c r="C10" s="411" t="s">
        <v>193</v>
      </c>
      <c r="D10" s="411" t="s">
        <v>196</v>
      </c>
      <c r="E10" s="413" t="s">
        <v>194</v>
      </c>
      <c r="F10" s="405" t="s">
        <v>198</v>
      </c>
      <c r="G10" s="405"/>
      <c r="H10" s="446" t="s">
        <v>203</v>
      </c>
      <c r="I10" s="445" t="s">
        <v>296</v>
      </c>
      <c r="J10" s="445"/>
      <c r="K10" s="445"/>
      <c r="L10" s="361" t="s">
        <v>202</v>
      </c>
    </row>
    <row r="11" spans="1:12" s="12" customFormat="1" x14ac:dyDescent="0.2">
      <c r="A11" s="46"/>
      <c r="B11" s="408"/>
      <c r="C11" s="412"/>
      <c r="D11" s="412"/>
      <c r="E11" s="414"/>
      <c r="F11" s="30" t="s">
        <v>195</v>
      </c>
      <c r="G11" s="30" t="s">
        <v>197</v>
      </c>
      <c r="H11" s="447"/>
      <c r="I11" s="48" t="s">
        <v>199</v>
      </c>
      <c r="J11" s="48" t="s">
        <v>200</v>
      </c>
      <c r="K11" s="48" t="s">
        <v>201</v>
      </c>
      <c r="L11" s="361"/>
    </row>
    <row r="12" spans="1:12" s="12" customFormat="1" x14ac:dyDescent="0.2">
      <c r="A12" s="46"/>
      <c r="B12" s="36" t="s">
        <v>52</v>
      </c>
      <c r="C12" s="36" t="s">
        <v>53</v>
      </c>
      <c r="D12" s="37" t="s">
        <v>54</v>
      </c>
      <c r="E12" s="37" t="s">
        <v>55</v>
      </c>
      <c r="F12" s="37" t="s">
        <v>56</v>
      </c>
      <c r="G12" s="37" t="s">
        <v>57</v>
      </c>
      <c r="H12" s="33" t="s">
        <v>58</v>
      </c>
      <c r="I12" s="33" t="s">
        <v>59</v>
      </c>
      <c r="J12" s="33" t="s">
        <v>60</v>
      </c>
      <c r="K12" s="33" t="s">
        <v>61</v>
      </c>
      <c r="L12" s="33" t="s">
        <v>62</v>
      </c>
    </row>
    <row r="13" spans="1:12" s="90" customFormat="1" ht="39.950000000000003" customHeight="1" x14ac:dyDescent="0.2">
      <c r="B13" s="74" t="s">
        <v>705</v>
      </c>
      <c r="C13" s="74" t="s">
        <v>706</v>
      </c>
      <c r="D13" s="74" t="s">
        <v>707</v>
      </c>
      <c r="E13" s="75">
        <v>2</v>
      </c>
      <c r="F13" s="75" t="s">
        <v>603</v>
      </c>
      <c r="G13" s="75"/>
      <c r="H13" s="75" t="s">
        <v>603</v>
      </c>
      <c r="I13" s="75" t="s">
        <v>603</v>
      </c>
      <c r="J13" s="75" t="s">
        <v>603</v>
      </c>
      <c r="K13" s="75" t="s">
        <v>603</v>
      </c>
      <c r="L13" s="19" t="s">
        <v>708</v>
      </c>
    </row>
    <row r="14" spans="1:12" s="90" customFormat="1" ht="39.950000000000003" customHeight="1" x14ac:dyDescent="0.2">
      <c r="B14" s="74"/>
      <c r="C14" s="74" t="s">
        <v>709</v>
      </c>
      <c r="D14" s="74" t="s">
        <v>710</v>
      </c>
      <c r="E14" s="75">
        <v>2</v>
      </c>
      <c r="F14" s="75" t="s">
        <v>603</v>
      </c>
      <c r="G14" s="75"/>
      <c r="H14" s="75" t="s">
        <v>603</v>
      </c>
      <c r="I14" s="75" t="s">
        <v>603</v>
      </c>
      <c r="J14" s="75" t="s">
        <v>603</v>
      </c>
      <c r="K14" s="75" t="s">
        <v>603</v>
      </c>
      <c r="L14" s="19" t="s">
        <v>708</v>
      </c>
    </row>
    <row r="15" spans="1:12" s="90" customFormat="1" ht="39.950000000000003" customHeight="1" x14ac:dyDescent="0.2">
      <c r="B15" s="74"/>
      <c r="C15" s="74" t="s">
        <v>711</v>
      </c>
      <c r="D15" s="74" t="s">
        <v>712</v>
      </c>
      <c r="E15" s="75">
        <v>2</v>
      </c>
      <c r="F15" s="75" t="s">
        <v>603</v>
      </c>
      <c r="G15" s="75"/>
      <c r="H15" s="75" t="s">
        <v>603</v>
      </c>
      <c r="I15" s="75" t="s">
        <v>603</v>
      </c>
      <c r="J15" s="75" t="s">
        <v>603</v>
      </c>
      <c r="K15" s="75" t="s">
        <v>603</v>
      </c>
      <c r="L15" s="19" t="s">
        <v>708</v>
      </c>
    </row>
    <row r="16" spans="1:12" s="90" customFormat="1" ht="39.950000000000003" customHeight="1" x14ac:dyDescent="0.2">
      <c r="B16" s="74"/>
      <c r="C16" s="74"/>
      <c r="D16" s="74" t="s">
        <v>713</v>
      </c>
      <c r="E16" s="75">
        <v>2</v>
      </c>
      <c r="F16" s="75" t="s">
        <v>603</v>
      </c>
      <c r="G16" s="75"/>
      <c r="H16" s="75" t="s">
        <v>603</v>
      </c>
      <c r="I16" s="75" t="s">
        <v>603</v>
      </c>
      <c r="J16" s="75" t="s">
        <v>603</v>
      </c>
      <c r="K16" s="75" t="s">
        <v>603</v>
      </c>
      <c r="L16" s="19" t="s">
        <v>708</v>
      </c>
    </row>
    <row r="17" spans="2:12" s="90" customFormat="1" ht="39.950000000000003" customHeight="1" x14ac:dyDescent="0.2">
      <c r="B17" s="74"/>
      <c r="C17" s="74"/>
      <c r="D17" s="74" t="s">
        <v>714</v>
      </c>
      <c r="E17" s="75">
        <v>2</v>
      </c>
      <c r="F17" s="75" t="s">
        <v>603</v>
      </c>
      <c r="G17" s="75"/>
      <c r="H17" s="75" t="s">
        <v>603</v>
      </c>
      <c r="I17" s="75" t="s">
        <v>603</v>
      </c>
      <c r="J17" s="75" t="s">
        <v>603</v>
      </c>
      <c r="K17" s="75" t="s">
        <v>603</v>
      </c>
      <c r="L17" s="19" t="s">
        <v>708</v>
      </c>
    </row>
    <row r="18" spans="2:12" s="90" customFormat="1" ht="39.950000000000003" customHeight="1" x14ac:dyDescent="0.2">
      <c r="B18" s="74"/>
      <c r="C18" s="74"/>
      <c r="D18" s="74" t="s">
        <v>715</v>
      </c>
      <c r="E18" s="75">
        <v>2</v>
      </c>
      <c r="F18" s="75" t="s">
        <v>603</v>
      </c>
      <c r="G18" s="75"/>
      <c r="H18" s="75" t="s">
        <v>603</v>
      </c>
      <c r="I18" s="75" t="s">
        <v>603</v>
      </c>
      <c r="J18" s="75" t="s">
        <v>603</v>
      </c>
      <c r="K18" s="75" t="s">
        <v>603</v>
      </c>
      <c r="L18" s="19" t="s">
        <v>708</v>
      </c>
    </row>
    <row r="19" spans="2:12" s="90" customFormat="1" ht="39.950000000000003" customHeight="1" x14ac:dyDescent="0.2">
      <c r="B19" s="74"/>
      <c r="C19" s="74"/>
      <c r="D19" s="74" t="s">
        <v>716</v>
      </c>
      <c r="E19" s="75">
        <v>2</v>
      </c>
      <c r="F19" s="75" t="s">
        <v>603</v>
      </c>
      <c r="G19" s="75"/>
      <c r="H19" s="75" t="s">
        <v>603</v>
      </c>
      <c r="I19" s="75" t="s">
        <v>603</v>
      </c>
      <c r="J19" s="75" t="s">
        <v>603</v>
      </c>
      <c r="K19" s="75" t="s">
        <v>603</v>
      </c>
      <c r="L19" s="19" t="s">
        <v>708</v>
      </c>
    </row>
    <row r="20" spans="2:12" s="90" customFormat="1" ht="39.950000000000003" customHeight="1" x14ac:dyDescent="0.2">
      <c r="B20" s="74" t="s">
        <v>717</v>
      </c>
      <c r="C20" s="74" t="s">
        <v>718</v>
      </c>
      <c r="D20" s="74" t="s">
        <v>719</v>
      </c>
      <c r="E20" s="75">
        <v>2</v>
      </c>
      <c r="F20" s="75" t="s">
        <v>603</v>
      </c>
      <c r="G20" s="75"/>
      <c r="H20" s="75" t="s">
        <v>603</v>
      </c>
      <c r="I20" s="75" t="s">
        <v>603</v>
      </c>
      <c r="J20" s="75" t="s">
        <v>603</v>
      </c>
      <c r="K20" s="75" t="s">
        <v>603</v>
      </c>
      <c r="L20" s="19" t="s">
        <v>708</v>
      </c>
    </row>
    <row r="21" spans="2:12" s="90" customFormat="1" ht="39.950000000000003" customHeight="1" x14ac:dyDescent="0.2">
      <c r="B21" s="74"/>
      <c r="C21" s="74" t="s">
        <v>720</v>
      </c>
      <c r="D21" s="74" t="s">
        <v>721</v>
      </c>
      <c r="E21" s="75">
        <v>4</v>
      </c>
      <c r="F21" s="75" t="s">
        <v>603</v>
      </c>
      <c r="G21" s="75"/>
      <c r="H21" s="75" t="s">
        <v>603</v>
      </c>
      <c r="I21" s="75" t="s">
        <v>603</v>
      </c>
      <c r="J21" s="75" t="s">
        <v>603</v>
      </c>
      <c r="K21" s="75" t="s">
        <v>603</v>
      </c>
      <c r="L21" s="19" t="s">
        <v>708</v>
      </c>
    </row>
    <row r="22" spans="2:12" s="90" customFormat="1" ht="39.950000000000003" customHeight="1" x14ac:dyDescent="0.2">
      <c r="B22" s="74"/>
      <c r="C22" s="74" t="s">
        <v>722</v>
      </c>
      <c r="D22" s="74" t="s">
        <v>723</v>
      </c>
      <c r="E22" s="75">
        <v>5</v>
      </c>
      <c r="F22" s="75" t="s">
        <v>603</v>
      </c>
      <c r="G22" s="75"/>
      <c r="H22" s="75" t="s">
        <v>603</v>
      </c>
      <c r="I22" s="75" t="s">
        <v>603</v>
      </c>
      <c r="J22" s="75" t="s">
        <v>603</v>
      </c>
      <c r="K22" s="75" t="s">
        <v>603</v>
      </c>
      <c r="L22" s="19" t="s">
        <v>708</v>
      </c>
    </row>
    <row r="23" spans="2:12" s="90" customFormat="1" ht="39.950000000000003" customHeight="1" x14ac:dyDescent="0.2">
      <c r="B23" s="74"/>
      <c r="C23" s="74" t="s">
        <v>724</v>
      </c>
      <c r="D23" s="74" t="s">
        <v>725</v>
      </c>
      <c r="E23" s="75">
        <v>2</v>
      </c>
      <c r="F23" s="75" t="s">
        <v>603</v>
      </c>
      <c r="G23" s="75"/>
      <c r="H23" s="75" t="s">
        <v>603</v>
      </c>
      <c r="I23" s="75" t="s">
        <v>603</v>
      </c>
      <c r="J23" s="75" t="s">
        <v>603</v>
      </c>
      <c r="K23" s="75" t="s">
        <v>603</v>
      </c>
      <c r="L23" s="19" t="s">
        <v>708</v>
      </c>
    </row>
    <row r="24" spans="2:12" s="90" customFormat="1" ht="39.950000000000003" customHeight="1" x14ac:dyDescent="0.2">
      <c r="B24" s="74" t="s">
        <v>726</v>
      </c>
      <c r="C24" s="74" t="s">
        <v>727</v>
      </c>
      <c r="D24" s="74" t="s">
        <v>728</v>
      </c>
      <c r="E24" s="75">
        <v>9</v>
      </c>
      <c r="F24" s="75" t="s">
        <v>603</v>
      </c>
      <c r="G24" s="75"/>
      <c r="H24" s="75" t="s">
        <v>603</v>
      </c>
      <c r="I24" s="75" t="s">
        <v>603</v>
      </c>
      <c r="J24" s="75" t="s">
        <v>603</v>
      </c>
      <c r="K24" s="75" t="s">
        <v>603</v>
      </c>
      <c r="L24" s="19" t="s">
        <v>708</v>
      </c>
    </row>
    <row r="25" spans="2:12" s="90" customFormat="1" ht="39.950000000000003" customHeight="1" x14ac:dyDescent="0.2">
      <c r="B25" s="74"/>
      <c r="C25" s="74" t="s">
        <v>722</v>
      </c>
      <c r="D25" s="74" t="s">
        <v>729</v>
      </c>
      <c r="E25" s="75"/>
      <c r="F25" s="75"/>
      <c r="G25" s="75"/>
      <c r="H25" s="75"/>
      <c r="I25" s="75"/>
      <c r="J25" s="75"/>
      <c r="K25" s="75"/>
      <c r="L25" s="19" t="s">
        <v>708</v>
      </c>
    </row>
    <row r="26" spans="2:12" s="90" customFormat="1" ht="39.950000000000003" customHeight="1" x14ac:dyDescent="0.2">
      <c r="B26" s="74" t="s">
        <v>730</v>
      </c>
      <c r="C26" s="74" t="s">
        <v>727</v>
      </c>
      <c r="D26" s="74" t="s">
        <v>731</v>
      </c>
      <c r="E26" s="75"/>
      <c r="F26" s="75"/>
      <c r="G26" s="75"/>
      <c r="H26" s="75"/>
      <c r="I26" s="75"/>
      <c r="J26" s="75"/>
      <c r="K26" s="75"/>
      <c r="L26" s="19" t="s">
        <v>708</v>
      </c>
    </row>
    <row r="27" spans="2:12" s="90" customFormat="1" ht="39.950000000000003" customHeight="1" x14ac:dyDescent="0.2">
      <c r="B27" s="74"/>
      <c r="C27" s="74"/>
      <c r="D27" s="74"/>
      <c r="E27" s="75"/>
      <c r="F27" s="75"/>
      <c r="G27" s="75"/>
      <c r="H27" s="75"/>
      <c r="I27" s="75"/>
      <c r="J27" s="75"/>
      <c r="K27" s="75"/>
      <c r="L27" s="19"/>
    </row>
    <row r="28" spans="2:12" s="90" customFormat="1" ht="39.950000000000003" customHeight="1" x14ac:dyDescent="0.2">
      <c r="B28" s="74"/>
      <c r="C28" s="74"/>
      <c r="D28" s="74"/>
      <c r="E28" s="75"/>
      <c r="F28" s="75"/>
      <c r="G28" s="75"/>
      <c r="H28" s="75"/>
      <c r="I28" s="75"/>
      <c r="J28" s="75"/>
      <c r="K28" s="75"/>
      <c r="L28" s="19"/>
    </row>
    <row r="29" spans="2:12" s="90" customFormat="1" ht="39.950000000000003" customHeight="1" x14ac:dyDescent="0.2">
      <c r="B29" s="74"/>
      <c r="C29" s="74"/>
      <c r="D29" s="74"/>
      <c r="E29" s="75"/>
      <c r="F29" s="75"/>
      <c r="G29" s="75"/>
      <c r="H29" s="75"/>
      <c r="I29" s="75"/>
      <c r="J29" s="75"/>
      <c r="K29" s="75"/>
      <c r="L29" s="19"/>
    </row>
    <row r="30" spans="2:12" s="90" customFormat="1" ht="39.950000000000003" customHeight="1" x14ac:dyDescent="0.2">
      <c r="B30" s="74"/>
      <c r="C30" s="74"/>
      <c r="D30" s="74"/>
      <c r="E30" s="75"/>
      <c r="F30" s="75"/>
      <c r="G30" s="75"/>
      <c r="H30" s="75"/>
      <c r="I30" s="75"/>
      <c r="J30" s="75"/>
      <c r="K30" s="75"/>
      <c r="L30" s="19"/>
    </row>
    <row r="31" spans="2:12" s="90" customFormat="1" ht="39.950000000000003" customHeight="1" x14ac:dyDescent="0.25">
      <c r="B31" s="442" t="s">
        <v>406</v>
      </c>
      <c r="C31" s="443"/>
      <c r="D31" s="444"/>
      <c r="E31" s="174">
        <f>SUM(E13:E30)</f>
        <v>36</v>
      </c>
      <c r="F31" s="174">
        <f t="shared" ref="F31:G31" si="0">SUM(F13:F30)</f>
        <v>0</v>
      </c>
      <c r="G31" s="174">
        <f t="shared" si="0"/>
        <v>0</v>
      </c>
      <c r="H31" s="207">
        <f>COUNTIF(H13:H30,"v")</f>
        <v>0</v>
      </c>
      <c r="I31" s="207">
        <f t="shared" ref="I31:K31" si="1">COUNTIF(I13:I30,"v")</f>
        <v>0</v>
      </c>
      <c r="J31" s="207">
        <f t="shared" si="1"/>
        <v>0</v>
      </c>
      <c r="K31" s="207">
        <f t="shared" si="1"/>
        <v>0</v>
      </c>
      <c r="L31" s="68"/>
    </row>
  </sheetData>
  <mergeCells count="15">
    <mergeCell ref="B31:D31"/>
    <mergeCell ref="C6:K6"/>
    <mergeCell ref="C7:K7"/>
    <mergeCell ref="A4:L4"/>
    <mergeCell ref="F10:G10"/>
    <mergeCell ref="I10:K10"/>
    <mergeCell ref="L10:L11"/>
    <mergeCell ref="H10:H11"/>
    <mergeCell ref="C8:L8"/>
    <mergeCell ref="C9:L9"/>
    <mergeCell ref="B5:G5"/>
    <mergeCell ref="B10:B11"/>
    <mergeCell ref="C10:C11"/>
    <mergeCell ref="D10:D11"/>
    <mergeCell ref="E10:E11"/>
  </mergeCells>
  <dataValidations count="1">
    <dataValidation type="list" allowBlank="1" showInputMessage="1" showErrorMessage="1" sqref="F13:K30" xr:uid="{00000000-0002-0000-1300-00000000000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FF00"/>
  </sheetPr>
  <dimension ref="A4:K21"/>
  <sheetViews>
    <sheetView topLeftCell="A7" workbookViewId="0" xr3:uid="{731C365F-4EDE-5636-9D2D-917179ED8537}">
      <selection activeCell="D14" sqref="D14"/>
    </sheetView>
  </sheetViews>
  <sheetFormatPr defaultColWidth="10.8515625" defaultRowHeight="18.75" x14ac:dyDescent="0.25"/>
  <cols>
    <col min="1" max="1" width="8.13671875" style="5" customWidth="1"/>
    <col min="2" max="2" width="11.58984375" style="5" customWidth="1"/>
    <col min="3" max="3" width="18.125" style="23" customWidth="1"/>
    <col min="4" max="4" width="56.96875" style="23" customWidth="1"/>
    <col min="5" max="5" width="10.48046875" style="23" customWidth="1"/>
    <col min="6" max="6" width="47.59765625" style="5" customWidth="1"/>
    <col min="7" max="16384" width="10.8515625" style="5"/>
  </cols>
  <sheetData>
    <row r="4" spans="1:11" ht="23.25" x14ac:dyDescent="0.25">
      <c r="A4" s="370" t="s">
        <v>534</v>
      </c>
      <c r="B4" s="370"/>
      <c r="C4" s="370"/>
      <c r="D4" s="370"/>
      <c r="E4" s="370"/>
      <c r="F4" s="370"/>
    </row>
    <row r="5" spans="1:11" ht="26.1" customHeight="1" x14ac:dyDescent="0.25">
      <c r="A5" s="40" t="s">
        <v>180</v>
      </c>
      <c r="B5" s="399" t="s">
        <v>204</v>
      </c>
      <c r="C5" s="399"/>
      <c r="D5" s="399"/>
      <c r="E5" s="399"/>
    </row>
    <row r="6" spans="1:11" ht="18" customHeight="1" x14ac:dyDescent="0.25">
      <c r="A6" s="26"/>
      <c r="B6" s="34"/>
      <c r="C6" s="42"/>
      <c r="D6" s="42"/>
      <c r="E6" s="42"/>
      <c r="F6" s="42"/>
      <c r="G6" s="42"/>
      <c r="H6" s="42"/>
      <c r="I6" s="42"/>
      <c r="J6" s="42"/>
      <c r="K6" s="42"/>
    </row>
    <row r="7" spans="1:11" ht="18" customHeight="1" x14ac:dyDescent="0.25">
      <c r="A7" s="12"/>
      <c r="B7" s="407" t="s">
        <v>205</v>
      </c>
      <c r="C7" s="411" t="s">
        <v>193</v>
      </c>
      <c r="D7" s="411" t="s">
        <v>206</v>
      </c>
      <c r="E7" s="413" t="s">
        <v>194</v>
      </c>
      <c r="F7" s="361" t="s">
        <v>202</v>
      </c>
    </row>
    <row r="8" spans="1:11" x14ac:dyDescent="0.25">
      <c r="A8" s="46"/>
      <c r="B8" s="408"/>
      <c r="C8" s="412"/>
      <c r="D8" s="412"/>
      <c r="E8" s="414"/>
      <c r="F8" s="361"/>
    </row>
    <row r="9" spans="1:11" x14ac:dyDescent="0.25">
      <c r="A9" s="46"/>
      <c r="B9" s="36" t="s">
        <v>52</v>
      </c>
      <c r="C9" s="36" t="s">
        <v>53</v>
      </c>
      <c r="D9" s="37" t="s">
        <v>54</v>
      </c>
      <c r="E9" s="37" t="s">
        <v>55</v>
      </c>
      <c r="F9" s="33" t="s">
        <v>56</v>
      </c>
    </row>
    <row r="10" spans="1:11" s="3" customFormat="1" ht="36.950000000000003" customHeight="1" x14ac:dyDescent="0.2">
      <c r="B10" s="93" t="s">
        <v>705</v>
      </c>
      <c r="C10" s="74" t="s">
        <v>732</v>
      </c>
      <c r="D10" s="74" t="s">
        <v>733</v>
      </c>
      <c r="E10" s="75">
        <v>2</v>
      </c>
      <c r="F10" s="19" t="s">
        <v>708</v>
      </c>
    </row>
    <row r="11" spans="1:11" s="3" customFormat="1" ht="36.950000000000003" customHeight="1" x14ac:dyDescent="0.2">
      <c r="B11" s="93" t="s">
        <v>705</v>
      </c>
      <c r="C11" s="74" t="s">
        <v>734</v>
      </c>
      <c r="D11" s="74" t="s">
        <v>735</v>
      </c>
      <c r="E11" s="75">
        <v>2</v>
      </c>
      <c r="F11" s="19" t="s">
        <v>708</v>
      </c>
    </row>
    <row r="12" spans="1:11" s="3" customFormat="1" ht="36.950000000000003" customHeight="1" x14ac:dyDescent="0.2">
      <c r="B12" s="93" t="s">
        <v>705</v>
      </c>
      <c r="C12" s="74" t="s">
        <v>736</v>
      </c>
      <c r="D12" s="74" t="s">
        <v>737</v>
      </c>
      <c r="E12" s="75">
        <v>2</v>
      </c>
      <c r="F12" s="19" t="s">
        <v>708</v>
      </c>
    </row>
    <row r="13" spans="1:11" s="3" customFormat="1" ht="36.950000000000003" customHeight="1" x14ac:dyDescent="0.2">
      <c r="B13" s="93" t="s">
        <v>705</v>
      </c>
      <c r="C13" s="74" t="s">
        <v>738</v>
      </c>
      <c r="D13" s="74" t="s">
        <v>739</v>
      </c>
      <c r="E13" s="75">
        <v>3</v>
      </c>
      <c r="F13" s="19" t="s">
        <v>708</v>
      </c>
    </row>
    <row r="14" spans="1:11" s="3" customFormat="1" ht="36.950000000000003" customHeight="1" x14ac:dyDescent="0.2">
      <c r="B14" s="93" t="s">
        <v>705</v>
      </c>
      <c r="C14" s="74" t="s">
        <v>740</v>
      </c>
      <c r="D14" s="74" t="s">
        <v>741</v>
      </c>
      <c r="E14" s="75">
        <v>3</v>
      </c>
      <c r="F14" s="19" t="s">
        <v>708</v>
      </c>
    </row>
    <row r="15" spans="1:11" s="3" customFormat="1" ht="36.950000000000003" customHeight="1" x14ac:dyDescent="0.2">
      <c r="B15" s="93" t="s">
        <v>705</v>
      </c>
      <c r="C15" s="74" t="s">
        <v>742</v>
      </c>
      <c r="D15" s="74" t="s">
        <v>743</v>
      </c>
      <c r="E15" s="75">
        <v>3</v>
      </c>
      <c r="F15" s="19" t="s">
        <v>708</v>
      </c>
    </row>
    <row r="16" spans="1:11" s="3" customFormat="1" ht="36.950000000000003" customHeight="1" x14ac:dyDescent="0.2">
      <c r="B16" s="93" t="s">
        <v>705</v>
      </c>
      <c r="C16" s="74" t="s">
        <v>744</v>
      </c>
      <c r="D16" s="74" t="s">
        <v>745</v>
      </c>
      <c r="E16" s="75">
        <v>2</v>
      </c>
      <c r="F16" s="19" t="s">
        <v>708</v>
      </c>
    </row>
    <row r="17" spans="2:6" s="3" customFormat="1" ht="36.950000000000003" customHeight="1" x14ac:dyDescent="0.2">
      <c r="B17" s="93" t="s">
        <v>705</v>
      </c>
      <c r="C17" s="74" t="s">
        <v>746</v>
      </c>
      <c r="D17" s="74" t="s">
        <v>747</v>
      </c>
      <c r="E17" s="75">
        <v>3</v>
      </c>
      <c r="F17" s="19" t="s">
        <v>708</v>
      </c>
    </row>
    <row r="18" spans="2:6" s="3" customFormat="1" ht="36.950000000000003" customHeight="1" x14ac:dyDescent="0.2">
      <c r="B18" s="93"/>
      <c r="C18" s="74"/>
      <c r="D18" s="74"/>
      <c r="E18" s="75"/>
      <c r="F18" s="19"/>
    </row>
    <row r="19" spans="2:6" s="3" customFormat="1" ht="36.950000000000003" customHeight="1" x14ac:dyDescent="0.2">
      <c r="B19" s="93"/>
      <c r="C19" s="74"/>
      <c r="D19" s="74"/>
      <c r="E19" s="75"/>
      <c r="F19" s="19"/>
    </row>
    <row r="20" spans="2:6" s="3" customFormat="1" ht="36.950000000000003" customHeight="1" x14ac:dyDescent="0.2">
      <c r="B20" s="93"/>
      <c r="C20" s="74"/>
      <c r="D20" s="74"/>
      <c r="E20" s="75"/>
      <c r="F20" s="19"/>
    </row>
    <row r="21" spans="2:6" s="3" customFormat="1" ht="36.950000000000003" customHeight="1" x14ac:dyDescent="0.25">
      <c r="B21" s="448" t="s">
        <v>406</v>
      </c>
      <c r="C21" s="449"/>
      <c r="D21" s="450"/>
      <c r="E21" s="214">
        <f>SUM(E10:E20)</f>
        <v>20</v>
      </c>
      <c r="F21" s="5"/>
    </row>
  </sheetData>
  <mergeCells count="8">
    <mergeCell ref="B21:D21"/>
    <mergeCell ref="F7:F8"/>
    <mergeCell ref="A4:F4"/>
    <mergeCell ref="B5:E5"/>
    <mergeCell ref="B7:B8"/>
    <mergeCell ref="C7:C8"/>
    <mergeCell ref="D7:D8"/>
    <mergeCell ref="E7:E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FF00"/>
  </sheetPr>
  <dimension ref="A4:M20"/>
  <sheetViews>
    <sheetView topLeftCell="A10" workbookViewId="0" xr3:uid="{0801C90D-E949-51CC-9495-7D82D7DEDABF}">
      <selection activeCell="C16" sqref="C16"/>
    </sheetView>
  </sheetViews>
  <sheetFormatPr defaultColWidth="10.8515625" defaultRowHeight="18.75" x14ac:dyDescent="0.25"/>
  <cols>
    <col min="1" max="1" width="6.65625" style="5" customWidth="1"/>
    <col min="2" max="2" width="7.02734375" style="18" customWidth="1"/>
    <col min="3" max="3" width="63.13671875" style="23" customWidth="1"/>
    <col min="4" max="4" width="15.90625" style="18" customWidth="1"/>
    <col min="5" max="5" width="18.7421875" style="5" customWidth="1"/>
    <col min="6" max="6" width="18" style="5" customWidth="1"/>
    <col min="7" max="7" width="20.9609375" style="5" customWidth="1"/>
    <col min="8" max="16384" width="10.8515625" style="5"/>
  </cols>
  <sheetData>
    <row r="4" spans="1:13" ht="36.950000000000003" customHeight="1" x14ac:dyDescent="0.25">
      <c r="A4" s="370" t="s">
        <v>503</v>
      </c>
      <c r="B4" s="370"/>
      <c r="C4" s="370"/>
      <c r="D4" s="370"/>
      <c r="E4" s="370"/>
      <c r="F4" s="370"/>
      <c r="G4" s="370"/>
      <c r="H4" s="370"/>
    </row>
    <row r="5" spans="1:13" x14ac:dyDescent="0.25">
      <c r="A5" s="138" t="s">
        <v>354</v>
      </c>
      <c r="B5" s="437" t="s">
        <v>407</v>
      </c>
      <c r="C5" s="437"/>
      <c r="D5" s="437"/>
      <c r="E5" s="437"/>
      <c r="F5" s="437"/>
      <c r="G5" s="437"/>
      <c r="H5" s="437"/>
      <c r="I5" s="437"/>
      <c r="J5" s="437"/>
      <c r="K5" s="437"/>
      <c r="L5" s="437"/>
      <c r="M5" s="437"/>
    </row>
    <row r="6" spans="1:13" ht="30.75" customHeight="1" x14ac:dyDescent="0.25">
      <c r="A6" s="20"/>
      <c r="B6" s="437"/>
      <c r="C6" s="437"/>
      <c r="D6" s="437"/>
    </row>
    <row r="7" spans="1:13" ht="36.75" customHeight="1" x14ac:dyDescent="0.25">
      <c r="A7" s="12"/>
      <c r="B7" s="407" t="s">
        <v>42</v>
      </c>
      <c r="C7" s="411" t="s">
        <v>408</v>
      </c>
      <c r="D7" s="413" t="s">
        <v>409</v>
      </c>
      <c r="E7" s="413" t="s">
        <v>410</v>
      </c>
      <c r="F7" s="403" t="s">
        <v>411</v>
      </c>
      <c r="G7" s="451"/>
    </row>
    <row r="8" spans="1:13" x14ac:dyDescent="0.25">
      <c r="A8" s="46"/>
      <c r="B8" s="408"/>
      <c r="C8" s="412"/>
      <c r="D8" s="414"/>
      <c r="E8" s="414"/>
      <c r="F8" s="30" t="s">
        <v>412</v>
      </c>
      <c r="G8" s="30" t="s">
        <v>413</v>
      </c>
    </row>
    <row r="9" spans="1:13" x14ac:dyDescent="0.25">
      <c r="A9" s="46"/>
      <c r="B9" s="36" t="s">
        <v>52</v>
      </c>
      <c r="C9" s="36" t="s">
        <v>53</v>
      </c>
      <c r="D9" s="72" t="s">
        <v>54</v>
      </c>
      <c r="E9" s="175" t="s">
        <v>55</v>
      </c>
      <c r="F9" s="175" t="s">
        <v>56</v>
      </c>
      <c r="G9" s="175" t="s">
        <v>57</v>
      </c>
    </row>
    <row r="10" spans="1:13" s="3" customFormat="1" ht="39" customHeight="1" x14ac:dyDescent="0.2">
      <c r="A10" s="95"/>
      <c r="B10" s="93">
        <v>1</v>
      </c>
      <c r="C10" s="74" t="s">
        <v>635</v>
      </c>
      <c r="D10" s="93" t="s">
        <v>51</v>
      </c>
      <c r="E10" s="93" t="s">
        <v>461</v>
      </c>
      <c r="F10" s="93">
        <v>2</v>
      </c>
      <c r="G10" s="93">
        <v>0</v>
      </c>
    </row>
    <row r="11" spans="1:13" s="3" customFormat="1" ht="39" customHeight="1" x14ac:dyDescent="0.2">
      <c r="A11" s="95"/>
      <c r="B11" s="93">
        <v>2</v>
      </c>
      <c r="C11" s="74" t="s">
        <v>748</v>
      </c>
      <c r="D11" s="93" t="s">
        <v>51</v>
      </c>
      <c r="E11" s="93" t="s">
        <v>318</v>
      </c>
      <c r="F11" s="93">
        <v>1</v>
      </c>
      <c r="G11" s="93">
        <v>1</v>
      </c>
    </row>
    <row r="12" spans="1:13" s="3" customFormat="1" ht="39" customHeight="1" x14ac:dyDescent="0.2">
      <c r="A12" s="95"/>
      <c r="B12" s="93">
        <v>3</v>
      </c>
      <c r="C12" s="74" t="s">
        <v>605</v>
      </c>
      <c r="D12" s="93" t="s">
        <v>51</v>
      </c>
      <c r="E12" s="93" t="s">
        <v>318</v>
      </c>
      <c r="F12" s="93">
        <v>1</v>
      </c>
      <c r="G12" s="93">
        <v>0</v>
      </c>
    </row>
    <row r="13" spans="1:13" s="3" customFormat="1" ht="39" customHeight="1" x14ac:dyDescent="0.2">
      <c r="A13" s="95"/>
      <c r="B13" s="93">
        <v>4</v>
      </c>
      <c r="C13" s="74" t="s">
        <v>604</v>
      </c>
      <c r="D13" s="93" t="str">
        <f t="shared" ref="D13:D15" si="0">D10</f>
        <v>S3</v>
      </c>
      <c r="E13" s="93" t="s">
        <v>318</v>
      </c>
      <c r="F13" s="93">
        <v>1</v>
      </c>
      <c r="G13" s="93">
        <v>0</v>
      </c>
    </row>
    <row r="14" spans="1:13" s="3" customFormat="1" ht="39" customHeight="1" x14ac:dyDescent="0.2">
      <c r="A14" s="95"/>
      <c r="B14" s="93">
        <v>5</v>
      </c>
      <c r="C14" s="74" t="s">
        <v>570</v>
      </c>
      <c r="D14" s="93" t="str">
        <f t="shared" si="0"/>
        <v>S3</v>
      </c>
      <c r="E14" s="93" t="s">
        <v>318</v>
      </c>
      <c r="F14" s="93">
        <v>1</v>
      </c>
      <c r="G14" s="93">
        <v>0</v>
      </c>
    </row>
    <row r="15" spans="1:13" s="3" customFormat="1" ht="39" customHeight="1" x14ac:dyDescent="0.2">
      <c r="A15" s="95"/>
      <c r="B15" s="93">
        <v>6</v>
      </c>
      <c r="C15" s="74" t="s">
        <v>606</v>
      </c>
      <c r="D15" s="93" t="str">
        <f t="shared" si="0"/>
        <v>S3</v>
      </c>
      <c r="E15" s="93" t="s">
        <v>318</v>
      </c>
      <c r="F15" s="93">
        <v>1</v>
      </c>
      <c r="G15" s="93">
        <v>1</v>
      </c>
    </row>
    <row r="16" spans="1:13" s="3" customFormat="1" ht="39" customHeight="1" x14ac:dyDescent="0.2">
      <c r="A16" s="95"/>
      <c r="B16" s="93"/>
      <c r="C16" s="74"/>
      <c r="D16" s="93"/>
      <c r="E16" s="93"/>
      <c r="F16" s="93"/>
      <c r="G16" s="93"/>
    </row>
    <row r="17" spans="1:7" s="3" customFormat="1" ht="39" customHeight="1" x14ac:dyDescent="0.2">
      <c r="A17" s="95"/>
      <c r="B17" s="93"/>
      <c r="C17" s="74"/>
      <c r="D17" s="93"/>
      <c r="E17" s="93"/>
      <c r="F17" s="93"/>
      <c r="G17" s="93"/>
    </row>
    <row r="18" spans="1:7" s="3" customFormat="1" ht="39" customHeight="1" x14ac:dyDescent="0.2">
      <c r="A18" s="95"/>
      <c r="B18" s="93"/>
      <c r="C18" s="74"/>
      <c r="D18" s="93"/>
      <c r="E18" s="93"/>
      <c r="F18" s="93"/>
      <c r="G18" s="93"/>
    </row>
    <row r="19" spans="1:7" s="3" customFormat="1" ht="39" customHeight="1" x14ac:dyDescent="0.2">
      <c r="A19" s="95"/>
      <c r="B19" s="93"/>
      <c r="C19" s="74"/>
      <c r="D19" s="93"/>
      <c r="E19" s="93"/>
      <c r="F19" s="93"/>
      <c r="G19" s="93"/>
    </row>
    <row r="20" spans="1:7" s="3" customFormat="1" ht="39" customHeight="1" x14ac:dyDescent="0.2">
      <c r="A20" s="95"/>
      <c r="B20" s="448" t="s">
        <v>332</v>
      </c>
      <c r="C20" s="450"/>
      <c r="D20" s="173"/>
      <c r="E20" s="173"/>
      <c r="F20" s="173">
        <v>7</v>
      </c>
      <c r="G20" s="173">
        <v>2</v>
      </c>
    </row>
  </sheetData>
  <mergeCells count="9">
    <mergeCell ref="B20:C20"/>
    <mergeCell ref="A4:H4"/>
    <mergeCell ref="B6:D6"/>
    <mergeCell ref="B7:B8"/>
    <mergeCell ref="C7:C8"/>
    <mergeCell ref="D7:D8"/>
    <mergeCell ref="B5:M5"/>
    <mergeCell ref="E7:E8"/>
    <mergeCell ref="F7:G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FF00"/>
  </sheetPr>
  <dimension ref="A4:H6"/>
  <sheetViews>
    <sheetView workbookViewId="0" xr3:uid="{AB5DE215-5931-5800-A1A6-141DC62B4C85}">
      <selection activeCell="C10" sqref="C10"/>
    </sheetView>
  </sheetViews>
  <sheetFormatPr defaultColWidth="10.8515625" defaultRowHeight="18.75" x14ac:dyDescent="0.25"/>
  <cols>
    <col min="1" max="1" width="6.65625" style="5" customWidth="1"/>
    <col min="2" max="2" width="7.02734375" style="18" customWidth="1"/>
    <col min="3" max="3" width="63.13671875" style="23" customWidth="1"/>
    <col min="4" max="4" width="15.90625" style="18" customWidth="1"/>
    <col min="5" max="16384" width="10.8515625" style="5"/>
  </cols>
  <sheetData>
    <row r="4" spans="1:8" ht="36.950000000000003" customHeight="1" x14ac:dyDescent="0.25">
      <c r="A4" s="370" t="s">
        <v>508</v>
      </c>
      <c r="B4" s="370"/>
      <c r="C4" s="370"/>
      <c r="D4" s="370"/>
      <c r="E4" s="370"/>
      <c r="F4" s="370"/>
      <c r="G4" s="370"/>
      <c r="H4" s="370"/>
    </row>
    <row r="5" spans="1:8" s="8" customFormat="1" ht="29.1" customHeight="1" x14ac:dyDescent="0.2">
      <c r="A5" s="45" t="s">
        <v>415</v>
      </c>
      <c r="B5" s="399" t="s">
        <v>414</v>
      </c>
      <c r="C5" s="399"/>
      <c r="D5" s="399"/>
      <c r="E5" s="215">
        <v>0</v>
      </c>
      <c r="F5" s="8" t="s">
        <v>183</v>
      </c>
      <c r="G5" s="12"/>
    </row>
    <row r="6" spans="1:8" s="8" customFormat="1" ht="29.1" customHeight="1" x14ac:dyDescent="0.2">
      <c r="B6" s="399" t="s">
        <v>184</v>
      </c>
      <c r="C6" s="399"/>
      <c r="D6" s="399"/>
      <c r="E6" s="215">
        <v>2</v>
      </c>
      <c r="F6" s="8" t="s">
        <v>185</v>
      </c>
      <c r="G6" s="12"/>
    </row>
  </sheetData>
  <mergeCells count="3">
    <mergeCell ref="B6:D6"/>
    <mergeCell ref="A4:H4"/>
    <mergeCell ref="B5:D5"/>
  </mergeCells>
  <pageMargins left="0.75" right="0.75" top="1" bottom="1" header="0.5" footer="0.5"/>
  <pageSetup paperSize="9" orientation="portrait" horizontalDpi="4294967292" verticalDpi="429496729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0075-AD10-4775-AECB-5BAA1888862E}">
  <sheetPr>
    <tabColor rgb="FF00FF00"/>
  </sheetPr>
  <dimension ref="A4:K29"/>
  <sheetViews>
    <sheetView topLeftCell="A16" zoomScale="95" zoomScaleNormal="95" workbookViewId="0" xr3:uid="{19133201-12A9-570C-9CDF-D623D0206177}">
      <selection activeCell="H31" sqref="H31"/>
    </sheetView>
  </sheetViews>
  <sheetFormatPr defaultColWidth="10.8515625" defaultRowHeight="18.75" x14ac:dyDescent="0.25"/>
  <cols>
    <col min="1" max="1" width="7.765625" style="5" customWidth="1"/>
    <col min="2" max="2" width="8.13671875" style="5" customWidth="1"/>
    <col min="3" max="3" width="10.234375" style="5" customWidth="1"/>
    <col min="4" max="4" width="16.27734375" style="5" customWidth="1"/>
    <col min="5" max="5" width="14.0546875" style="5" customWidth="1"/>
    <col min="6" max="6" width="16.5234375" style="5" customWidth="1"/>
    <col min="7" max="9" width="17.015625" style="5" customWidth="1"/>
    <col min="10" max="10" width="13.80859375" style="5" customWidth="1"/>
    <col min="11" max="11" width="12.9453125" style="5" customWidth="1"/>
    <col min="12" max="16384" width="10.8515625" style="5"/>
  </cols>
  <sheetData>
    <row r="4" spans="1:11" ht="23.25" x14ac:dyDescent="0.25">
      <c r="A4" s="370" t="s">
        <v>509</v>
      </c>
      <c r="B4" s="370"/>
      <c r="C4" s="370"/>
      <c r="D4" s="370"/>
      <c r="E4" s="370"/>
      <c r="F4" s="370"/>
      <c r="G4" s="370"/>
      <c r="H4" s="370"/>
      <c r="I4" s="370"/>
      <c r="J4" s="21"/>
      <c r="K4" s="21"/>
    </row>
    <row r="5" spans="1:11" ht="42.75" customHeight="1" x14ac:dyDescent="0.25">
      <c r="A5" s="131" t="s">
        <v>308</v>
      </c>
      <c r="B5" s="406" t="s">
        <v>210</v>
      </c>
      <c r="C5" s="406"/>
      <c r="D5" s="406"/>
      <c r="E5" s="406"/>
      <c r="F5" s="406"/>
      <c r="G5" s="406"/>
      <c r="H5" s="406"/>
      <c r="I5" s="406"/>
    </row>
    <row r="6" spans="1:11" ht="42.75" customHeight="1" x14ac:dyDescent="0.25">
      <c r="A6" s="131"/>
      <c r="B6" s="161" t="s">
        <v>356</v>
      </c>
      <c r="C6" s="117"/>
      <c r="D6" s="117"/>
      <c r="E6" s="117"/>
      <c r="F6" s="117"/>
      <c r="G6" s="117"/>
      <c r="H6" s="117"/>
      <c r="I6" s="117"/>
    </row>
    <row r="7" spans="1:11" x14ac:dyDescent="0.25">
      <c r="A7" s="20"/>
      <c r="B7" s="361" t="s">
        <v>211</v>
      </c>
      <c r="C7" s="361"/>
      <c r="D7" s="361" t="s">
        <v>212</v>
      </c>
      <c r="E7" s="361"/>
      <c r="F7" s="361"/>
      <c r="G7" s="360" t="s">
        <v>213</v>
      </c>
      <c r="H7" s="360"/>
      <c r="I7" s="360"/>
      <c r="J7" s="405" t="s">
        <v>419</v>
      </c>
      <c r="K7" s="23"/>
    </row>
    <row r="8" spans="1:11" x14ac:dyDescent="0.25">
      <c r="B8" s="361"/>
      <c r="C8" s="361"/>
      <c r="D8" s="361"/>
      <c r="E8" s="361"/>
      <c r="F8" s="361"/>
      <c r="G8" s="113" t="s">
        <v>84</v>
      </c>
      <c r="H8" s="113" t="s">
        <v>85</v>
      </c>
      <c r="I8" s="113" t="s">
        <v>86</v>
      </c>
      <c r="J8" s="405"/>
    </row>
    <row r="9" spans="1:11" s="90" customFormat="1" ht="20.25" customHeight="1" x14ac:dyDescent="0.2">
      <c r="B9" s="436" t="s">
        <v>416</v>
      </c>
      <c r="C9" s="436"/>
      <c r="D9" s="371"/>
      <c r="E9" s="371"/>
      <c r="F9" s="371"/>
      <c r="G9" s="57"/>
      <c r="H9" s="57"/>
      <c r="I9" s="57"/>
      <c r="J9" s="217">
        <f>SUM(G9:I9)</f>
        <v>0</v>
      </c>
    </row>
    <row r="10" spans="1:11" s="90" customFormat="1" ht="20.25" customHeight="1" x14ac:dyDescent="0.2">
      <c r="B10" s="436"/>
      <c r="C10" s="436"/>
      <c r="D10" s="386" t="s">
        <v>504</v>
      </c>
      <c r="E10" s="386"/>
      <c r="F10" s="386"/>
      <c r="G10" s="216">
        <f>SUM(G9:G9)</f>
        <v>0</v>
      </c>
      <c r="H10" s="216">
        <f>SUM(H9:H9)</f>
        <v>0</v>
      </c>
      <c r="I10" s="216"/>
      <c r="J10" s="218">
        <f>AVERAGE(G10:I10)</f>
        <v>0</v>
      </c>
    </row>
    <row r="11" spans="1:11" s="90" customFormat="1" ht="20.25" customHeight="1" x14ac:dyDescent="0.2">
      <c r="B11" s="436" t="s">
        <v>68</v>
      </c>
      <c r="C11" s="436"/>
      <c r="D11" s="452" t="s">
        <v>750</v>
      </c>
      <c r="E11" s="453"/>
      <c r="F11" s="454"/>
      <c r="G11" s="291"/>
      <c r="H11" s="291">
        <v>105</v>
      </c>
      <c r="I11" s="291">
        <v>105</v>
      </c>
      <c r="J11" s="292">
        <f t="shared" ref="J11:J12" si="0">AVERAGE(G11:I11)</f>
        <v>105</v>
      </c>
    </row>
    <row r="12" spans="1:11" s="90" customFormat="1" ht="20.25" customHeight="1" x14ac:dyDescent="0.2">
      <c r="B12" s="436"/>
      <c r="C12" s="436"/>
      <c r="D12" s="452" t="s">
        <v>889</v>
      </c>
      <c r="E12" s="453"/>
      <c r="F12" s="454"/>
      <c r="G12" s="293"/>
      <c r="H12" s="293">
        <v>5.25</v>
      </c>
      <c r="I12" s="293">
        <v>0</v>
      </c>
      <c r="J12" s="292">
        <f t="shared" si="0"/>
        <v>2.625</v>
      </c>
    </row>
    <row r="13" spans="1:11" s="90" customFormat="1" ht="20.25" customHeight="1" x14ac:dyDescent="0.2">
      <c r="B13" s="436"/>
      <c r="C13" s="436"/>
      <c r="D13" s="386" t="s">
        <v>505</v>
      </c>
      <c r="E13" s="386"/>
      <c r="F13" s="386"/>
      <c r="G13" s="294">
        <f>SUM(G11:G12)</f>
        <v>0</v>
      </c>
      <c r="H13" s="294">
        <f t="shared" ref="H13:J13" si="1">SUM(H11:H12)</f>
        <v>110.25</v>
      </c>
      <c r="I13" s="294">
        <f t="shared" si="1"/>
        <v>105</v>
      </c>
      <c r="J13" s="294">
        <f t="shared" si="1"/>
        <v>107.625</v>
      </c>
    </row>
    <row r="14" spans="1:11" s="90" customFormat="1" ht="20.25" customHeight="1" x14ac:dyDescent="0.2">
      <c r="B14" s="436" t="s">
        <v>417</v>
      </c>
      <c r="C14" s="436"/>
      <c r="D14" s="452" t="s">
        <v>890</v>
      </c>
      <c r="E14" s="453"/>
      <c r="F14" s="454"/>
      <c r="G14" s="292"/>
      <c r="H14" s="292">
        <v>1275.799524</v>
      </c>
      <c r="I14" s="292">
        <v>1319.927124</v>
      </c>
      <c r="J14" s="292">
        <f>AVERAGE(G14:I14)</f>
        <v>1297.8633239999999</v>
      </c>
    </row>
    <row r="15" spans="1:11" s="90" customFormat="1" ht="20.25" customHeight="1" x14ac:dyDescent="0.2">
      <c r="B15" s="436"/>
      <c r="C15" s="436"/>
      <c r="D15" s="452" t="s">
        <v>891</v>
      </c>
      <c r="E15" s="453"/>
      <c r="F15" s="454"/>
      <c r="G15" s="292"/>
      <c r="H15" s="292">
        <v>2375.3035199999999</v>
      </c>
      <c r="I15" s="292">
        <v>2226.882924</v>
      </c>
      <c r="J15" s="292">
        <f t="shared" ref="J15:J26" si="2">AVERAGE(G15:I15)</f>
        <v>2301.093222</v>
      </c>
    </row>
    <row r="16" spans="1:11" s="90" customFormat="1" ht="20.25" customHeight="1" x14ac:dyDescent="0.2">
      <c r="B16" s="436"/>
      <c r="C16" s="436"/>
      <c r="D16" s="452" t="s">
        <v>892</v>
      </c>
      <c r="E16" s="453"/>
      <c r="F16" s="454"/>
      <c r="G16" s="292"/>
      <c r="H16" s="292">
        <v>129.6</v>
      </c>
      <c r="I16" s="292">
        <v>129.6</v>
      </c>
      <c r="J16" s="292">
        <f t="shared" si="2"/>
        <v>129.6</v>
      </c>
    </row>
    <row r="17" spans="1:10" s="90" customFormat="1" ht="20.25" customHeight="1" x14ac:dyDescent="0.2">
      <c r="B17" s="436"/>
      <c r="C17" s="436"/>
      <c r="D17" s="452" t="s">
        <v>893</v>
      </c>
      <c r="E17" s="453"/>
      <c r="F17" s="454"/>
      <c r="G17" s="295"/>
      <c r="H17" s="295">
        <v>342</v>
      </c>
      <c r="I17" s="295">
        <v>1013</v>
      </c>
      <c r="J17" s="292">
        <f t="shared" si="2"/>
        <v>677.5</v>
      </c>
    </row>
    <row r="18" spans="1:10" s="90" customFormat="1" ht="20.25" customHeight="1" x14ac:dyDescent="0.2">
      <c r="B18" s="436"/>
      <c r="C18" s="436"/>
      <c r="D18" s="452" t="s">
        <v>894</v>
      </c>
      <c r="E18" s="453"/>
      <c r="F18" s="454"/>
      <c r="G18" s="296"/>
      <c r="H18" s="296">
        <v>76</v>
      </c>
      <c r="I18" s="296">
        <v>58.4</v>
      </c>
      <c r="J18" s="292">
        <f t="shared" si="2"/>
        <v>67.2</v>
      </c>
    </row>
    <row r="19" spans="1:10" s="90" customFormat="1" ht="20.25" customHeight="1" x14ac:dyDescent="0.2">
      <c r="B19" s="436"/>
      <c r="C19" s="436"/>
      <c r="D19" s="452" t="s">
        <v>895</v>
      </c>
      <c r="E19" s="453"/>
      <c r="F19" s="454"/>
      <c r="G19" s="291"/>
      <c r="H19" s="291">
        <v>60.5</v>
      </c>
      <c r="I19" s="291">
        <v>60.5</v>
      </c>
      <c r="J19" s="292">
        <f t="shared" si="2"/>
        <v>60.5</v>
      </c>
    </row>
    <row r="20" spans="1:10" s="90" customFormat="1" ht="20.25" customHeight="1" x14ac:dyDescent="0.2">
      <c r="B20" s="436"/>
      <c r="C20" s="436"/>
      <c r="D20" s="452" t="s">
        <v>749</v>
      </c>
      <c r="E20" s="453"/>
      <c r="F20" s="454"/>
      <c r="G20" s="297"/>
      <c r="H20" s="297">
        <v>156.709</v>
      </c>
      <c r="I20" s="297">
        <v>167.02690000000001</v>
      </c>
      <c r="J20" s="292">
        <f t="shared" si="2"/>
        <v>161.86795000000001</v>
      </c>
    </row>
    <row r="21" spans="1:10" s="90" customFormat="1" ht="20.25" customHeight="1" x14ac:dyDescent="0.2">
      <c r="B21" s="436"/>
      <c r="C21" s="436"/>
      <c r="D21" s="452" t="s">
        <v>896</v>
      </c>
      <c r="E21" s="453"/>
      <c r="F21" s="454"/>
      <c r="G21" s="297"/>
      <c r="H21" s="297">
        <v>151.89779999999999</v>
      </c>
      <c r="I21" s="297">
        <v>146.88</v>
      </c>
      <c r="J21" s="292">
        <f t="shared" si="2"/>
        <v>149.38889999999998</v>
      </c>
    </row>
    <row r="22" spans="1:10" s="90" customFormat="1" ht="20.25" customHeight="1" x14ac:dyDescent="0.2">
      <c r="B22" s="436"/>
      <c r="C22" s="436"/>
      <c r="D22" s="386" t="s">
        <v>507</v>
      </c>
      <c r="E22" s="386"/>
      <c r="F22" s="386"/>
      <c r="G22" s="294">
        <f>SUM(G14:G21)</f>
        <v>0</v>
      </c>
      <c r="H22" s="294">
        <f>SUM(H14:H21)</f>
        <v>4567.8098439999994</v>
      </c>
      <c r="I22" s="294">
        <f>SUM(I14:I21)</f>
        <v>5122.2169479999993</v>
      </c>
      <c r="J22" s="294">
        <f>SUM(J14:J21)</f>
        <v>4845.0133959999994</v>
      </c>
    </row>
    <row r="23" spans="1:10" s="90" customFormat="1" ht="20.25" customHeight="1" x14ac:dyDescent="0.2">
      <c r="B23" s="436" t="s">
        <v>418</v>
      </c>
      <c r="C23" s="436"/>
      <c r="D23" s="371" t="s">
        <v>897</v>
      </c>
      <c r="E23" s="371"/>
      <c r="F23" s="371"/>
      <c r="G23" s="297"/>
      <c r="H23" s="297">
        <v>50</v>
      </c>
      <c r="I23" s="297">
        <v>100</v>
      </c>
      <c r="J23" s="292">
        <f t="shared" si="2"/>
        <v>75</v>
      </c>
    </row>
    <row r="24" spans="1:10" s="90" customFormat="1" ht="20.25" customHeight="1" x14ac:dyDescent="0.2">
      <c r="B24" s="436"/>
      <c r="C24" s="436"/>
      <c r="D24" s="371" t="s">
        <v>898</v>
      </c>
      <c r="E24" s="371"/>
      <c r="F24" s="371"/>
      <c r="G24" s="297"/>
      <c r="H24" s="297">
        <v>100</v>
      </c>
      <c r="I24" s="297">
        <v>120</v>
      </c>
      <c r="J24" s="292">
        <f t="shared" si="2"/>
        <v>110</v>
      </c>
    </row>
    <row r="25" spans="1:10" s="90" customFormat="1" ht="20.25" customHeight="1" x14ac:dyDescent="0.2">
      <c r="B25" s="436"/>
      <c r="C25" s="436"/>
      <c r="D25" s="371" t="s">
        <v>899</v>
      </c>
      <c r="E25" s="371"/>
      <c r="F25" s="371"/>
      <c r="G25" s="295"/>
      <c r="H25" s="295">
        <v>0</v>
      </c>
      <c r="I25" s="295">
        <v>628</v>
      </c>
      <c r="J25" s="292">
        <f t="shared" si="2"/>
        <v>314</v>
      </c>
    </row>
    <row r="26" spans="1:10" s="90" customFormat="1" ht="20.25" customHeight="1" x14ac:dyDescent="0.2">
      <c r="B26" s="436"/>
      <c r="C26" s="436"/>
      <c r="D26" s="371" t="s">
        <v>900</v>
      </c>
      <c r="E26" s="371"/>
      <c r="F26" s="371"/>
      <c r="G26" s="295"/>
      <c r="H26" s="295">
        <v>30</v>
      </c>
      <c r="I26" s="295">
        <v>20</v>
      </c>
      <c r="J26" s="292">
        <f t="shared" si="2"/>
        <v>25</v>
      </c>
    </row>
    <row r="27" spans="1:10" s="3" customFormat="1" ht="20.25" customHeight="1" x14ac:dyDescent="0.2">
      <c r="A27" s="90"/>
      <c r="B27" s="436"/>
      <c r="C27" s="436"/>
      <c r="D27" s="386" t="s">
        <v>506</v>
      </c>
      <c r="E27" s="386"/>
      <c r="F27" s="386"/>
      <c r="G27" s="298">
        <f>SUM(G23:G26)</f>
        <v>0</v>
      </c>
      <c r="H27" s="298">
        <f>SUM(H23:H26)</f>
        <v>180</v>
      </c>
      <c r="I27" s="298">
        <f>SUM(I23:I26)</f>
        <v>868</v>
      </c>
      <c r="J27" s="298">
        <f>SUM(J23:J26)</f>
        <v>524</v>
      </c>
    </row>
    <row r="28" spans="1:10" ht="20.25" customHeight="1" x14ac:dyDescent="0.25">
      <c r="A28" s="3"/>
      <c r="B28" s="455" t="s">
        <v>355</v>
      </c>
      <c r="C28" s="455"/>
      <c r="D28" s="455"/>
      <c r="E28" s="455"/>
      <c r="F28" s="455"/>
      <c r="G28" s="299">
        <f>G10+G13+G22+G27</f>
        <v>0</v>
      </c>
      <c r="H28" s="299">
        <f>H10+H13+H22+H27</f>
        <v>4858.0598439999994</v>
      </c>
      <c r="I28" s="299">
        <f>I10+I13+I22+I27</f>
        <v>6095.2169479999993</v>
      </c>
      <c r="J28" s="300">
        <f>AVERAGE(G28:I28)</f>
        <v>3651.0922639999994</v>
      </c>
    </row>
    <row r="29" spans="1:10" x14ac:dyDescent="0.25">
      <c r="I29" s="301"/>
    </row>
  </sheetData>
  <mergeCells count="30">
    <mergeCell ref="B28:F28"/>
    <mergeCell ref="B23:C27"/>
    <mergeCell ref="D23:F23"/>
    <mergeCell ref="D24:F24"/>
    <mergeCell ref="D25:F25"/>
    <mergeCell ref="D26:F26"/>
    <mergeCell ref="D27:F27"/>
    <mergeCell ref="B14:C22"/>
    <mergeCell ref="D14:F14"/>
    <mergeCell ref="D15:F15"/>
    <mergeCell ref="D16:F16"/>
    <mergeCell ref="D17:F17"/>
    <mergeCell ref="D18:F18"/>
    <mergeCell ref="D19:F19"/>
    <mergeCell ref="D20:F20"/>
    <mergeCell ref="D21:F21"/>
    <mergeCell ref="D22:F22"/>
    <mergeCell ref="B9:C10"/>
    <mergeCell ref="D9:F9"/>
    <mergeCell ref="D10:F10"/>
    <mergeCell ref="B11:C13"/>
    <mergeCell ref="D11:F11"/>
    <mergeCell ref="D12:F12"/>
    <mergeCell ref="D13:F13"/>
    <mergeCell ref="J7:J8"/>
    <mergeCell ref="A4:I4"/>
    <mergeCell ref="B5:I5"/>
    <mergeCell ref="B7:C8"/>
    <mergeCell ref="D7:F8"/>
    <mergeCell ref="G7:I7"/>
  </mergeCells>
  <pageMargins left="0.75" right="0.75" top="1" bottom="1" header="0.5" footer="0.5"/>
  <pageSetup paperSize="9" orientation="portrait" horizontalDpi="4294967292" verticalDpi="429496729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4:M11"/>
  <sheetViews>
    <sheetView topLeftCell="A3" workbookViewId="0" xr3:uid="{2C1BA805-FFAE-53D9-94C0-3D95D45B0C9C}">
      <selection activeCell="F13" sqref="F13"/>
    </sheetView>
  </sheetViews>
  <sheetFormatPr defaultColWidth="10.8515625" defaultRowHeight="18.75" x14ac:dyDescent="0.25"/>
  <cols>
    <col min="1" max="1" width="7.890625" style="5" customWidth="1"/>
    <col min="2" max="2" width="14.796875" style="5" customWidth="1"/>
    <col min="3" max="3" width="21.82421875" style="5" customWidth="1"/>
    <col min="4" max="4" width="14.796875" style="5" customWidth="1"/>
    <col min="5" max="5" width="21.82421875" style="5" customWidth="1"/>
    <col min="6" max="6" width="14.796875" style="5" customWidth="1"/>
    <col min="7" max="7" width="21.82421875" style="5" customWidth="1"/>
    <col min="8" max="9" width="17.140625" style="5" customWidth="1"/>
    <col min="10" max="10" width="9.6171875" style="5" customWidth="1"/>
    <col min="11" max="12" width="13.31640625" style="5" customWidth="1"/>
    <col min="13" max="13" width="12.9453125" style="5" customWidth="1"/>
    <col min="14" max="16384" width="10.8515625" style="5"/>
  </cols>
  <sheetData>
    <row r="4" spans="1:13" ht="33.950000000000003" customHeight="1" x14ac:dyDescent="0.25">
      <c r="A4" s="370" t="s">
        <v>510</v>
      </c>
      <c r="B4" s="370"/>
      <c r="C4" s="370"/>
      <c r="D4" s="370"/>
      <c r="E4" s="370"/>
      <c r="F4" s="370"/>
      <c r="G4" s="370"/>
      <c r="H4" s="21"/>
      <c r="I4" s="21"/>
      <c r="J4" s="21"/>
      <c r="K4" s="21"/>
      <c r="L4" s="21"/>
      <c r="M4" s="21"/>
    </row>
    <row r="5" spans="1:13" ht="19.5" thickBot="1" x14ac:dyDescent="0.3">
      <c r="A5" s="138" t="s">
        <v>222</v>
      </c>
      <c r="B5" s="5" t="s">
        <v>420</v>
      </c>
    </row>
    <row r="6" spans="1:13" x14ac:dyDescent="0.25">
      <c r="B6" s="458" t="s">
        <v>84</v>
      </c>
      <c r="C6" s="459"/>
      <c r="D6" s="459" t="s">
        <v>85</v>
      </c>
      <c r="E6" s="459"/>
      <c r="F6" s="459" t="s">
        <v>86</v>
      </c>
      <c r="G6" s="460"/>
    </row>
    <row r="7" spans="1:13" ht="51.75" x14ac:dyDescent="0.25">
      <c r="B7" s="178" t="s">
        <v>421</v>
      </c>
      <c r="C7" s="33" t="s">
        <v>422</v>
      </c>
      <c r="D7" s="33" t="s">
        <v>421</v>
      </c>
      <c r="E7" s="33" t="s">
        <v>422</v>
      </c>
      <c r="F7" s="33" t="s">
        <v>421</v>
      </c>
      <c r="G7" s="179" t="s">
        <v>422</v>
      </c>
    </row>
    <row r="8" spans="1:13" ht="19.5" thickBot="1" x14ac:dyDescent="0.3">
      <c r="B8" s="180" t="s">
        <v>424</v>
      </c>
      <c r="C8" s="181" t="s">
        <v>425</v>
      </c>
      <c r="D8" s="182" t="s">
        <v>426</v>
      </c>
      <c r="E8" s="183" t="s">
        <v>427</v>
      </c>
      <c r="F8" s="183" t="s">
        <v>428</v>
      </c>
      <c r="G8" s="184" t="s">
        <v>429</v>
      </c>
    </row>
    <row r="9" spans="1:13" ht="33" customHeight="1" thickBot="1" x14ac:dyDescent="0.3">
      <c r="B9" s="176">
        <v>0</v>
      </c>
      <c r="C9" s="177"/>
      <c r="D9" s="302">
        <v>7</v>
      </c>
      <c r="E9" s="304">
        <v>4521.3508440000005</v>
      </c>
      <c r="F9" s="302">
        <v>7</v>
      </c>
      <c r="G9" s="304">
        <v>5060.1900479999995</v>
      </c>
    </row>
    <row r="10" spans="1:13" ht="18.75" customHeight="1" x14ac:dyDescent="0.25">
      <c r="B10" s="461" t="s">
        <v>430</v>
      </c>
      <c r="C10" s="462"/>
      <c r="D10" s="462"/>
      <c r="E10" s="462"/>
      <c r="F10" s="462"/>
      <c r="G10" s="303">
        <f>(G9+E9+C9)/(F9+D9+B9)</f>
        <v>684.39577800000006</v>
      </c>
    </row>
    <row r="11" spans="1:13" ht="19.5" customHeight="1" thickBot="1" x14ac:dyDescent="0.3">
      <c r="B11" s="456" t="s">
        <v>423</v>
      </c>
      <c r="C11" s="457"/>
      <c r="D11" s="457"/>
      <c r="E11" s="457"/>
      <c r="F11" s="457"/>
      <c r="G11" s="219"/>
    </row>
  </sheetData>
  <mergeCells count="6">
    <mergeCell ref="B11:F11"/>
    <mergeCell ref="A4:G4"/>
    <mergeCell ref="B6:C6"/>
    <mergeCell ref="D6:E6"/>
    <mergeCell ref="F6:G6"/>
    <mergeCell ref="B10:F10"/>
  </mergeCells>
  <pageMargins left="0.75" right="0.75" top="1" bottom="1" header="0.5" footer="0.5"/>
  <pageSetup paperSize="9" orientation="portrait" horizontalDpi="4294967292" verticalDpi="429496729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FF00"/>
  </sheetPr>
  <dimension ref="A4:M43"/>
  <sheetViews>
    <sheetView zoomScale="70" zoomScaleNormal="70" workbookViewId="0" xr3:uid="{94BC7849-1D55-59FD-A4A3-F33B65D9F6CB}">
      <selection activeCell="B6" sqref="B6:F43"/>
    </sheetView>
  </sheetViews>
  <sheetFormatPr defaultColWidth="10.8515625" defaultRowHeight="18.75" x14ac:dyDescent="0.25"/>
  <cols>
    <col min="1" max="1" width="7.890625" style="5" customWidth="1"/>
    <col min="2" max="2" width="8.26171875" style="18" customWidth="1"/>
    <col min="3" max="3" width="39.828125" style="5" customWidth="1"/>
    <col min="4" max="4" width="21.20703125" style="5" customWidth="1"/>
    <col min="5" max="5" width="29.96484375" style="5" customWidth="1"/>
    <col min="6" max="7" width="21.82421875" style="5" customWidth="1"/>
    <col min="8" max="9" width="17.140625" style="5" customWidth="1"/>
    <col min="10" max="10" width="9.6171875" style="5" customWidth="1"/>
    <col min="11" max="12" width="13.31640625" style="5" customWidth="1"/>
    <col min="13" max="13" width="12.9453125" style="5" customWidth="1"/>
    <col min="14" max="16384" width="10.8515625" style="5"/>
  </cols>
  <sheetData>
    <row r="4" spans="1:13" ht="33.950000000000003" customHeight="1" x14ac:dyDescent="0.25">
      <c r="A4" s="370" t="s">
        <v>511</v>
      </c>
      <c r="B4" s="370"/>
      <c r="C4" s="370"/>
      <c r="D4" s="370"/>
      <c r="E4" s="370"/>
      <c r="F4" s="370"/>
      <c r="G4" s="21"/>
      <c r="H4" s="21"/>
      <c r="I4" s="21"/>
      <c r="J4" s="21"/>
      <c r="K4" s="21"/>
      <c r="L4" s="21"/>
      <c r="M4" s="21"/>
    </row>
    <row r="5" spans="1:13" ht="66.75" customHeight="1" x14ac:dyDescent="0.25">
      <c r="A5" s="131" t="s">
        <v>223</v>
      </c>
      <c r="B5" s="406" t="s">
        <v>434</v>
      </c>
      <c r="C5" s="406"/>
      <c r="D5" s="406"/>
      <c r="E5" s="406"/>
      <c r="F5" s="406"/>
      <c r="G5" s="11"/>
    </row>
    <row r="6" spans="1:13" ht="36" customHeight="1" x14ac:dyDescent="0.25">
      <c r="B6" s="48" t="s">
        <v>268</v>
      </c>
      <c r="C6" s="48" t="s">
        <v>269</v>
      </c>
      <c r="D6" s="33" t="s">
        <v>431</v>
      </c>
      <c r="E6" s="33" t="s">
        <v>270</v>
      </c>
      <c r="F6" s="33" t="s">
        <v>433</v>
      </c>
    </row>
    <row r="7" spans="1:13" x14ac:dyDescent="0.25">
      <c r="B7" s="48" t="s">
        <v>52</v>
      </c>
      <c r="C7" s="48" t="s">
        <v>53</v>
      </c>
      <c r="D7" s="33" t="s">
        <v>54</v>
      </c>
      <c r="E7" s="33" t="s">
        <v>55</v>
      </c>
      <c r="F7" s="33" t="s">
        <v>56</v>
      </c>
    </row>
    <row r="8" spans="1:13" s="3" customFormat="1" ht="42.75" x14ac:dyDescent="0.2">
      <c r="B8" s="307">
        <v>2017</v>
      </c>
      <c r="C8" s="308" t="s">
        <v>1007</v>
      </c>
      <c r="D8" s="309" t="s">
        <v>1008</v>
      </c>
      <c r="E8" s="308" t="s">
        <v>752</v>
      </c>
      <c r="F8" s="310">
        <v>50</v>
      </c>
      <c r="G8" s="305"/>
    </row>
    <row r="9" spans="1:13" s="3" customFormat="1" ht="35.1" customHeight="1" x14ac:dyDescent="0.2">
      <c r="B9" s="307">
        <v>2017</v>
      </c>
      <c r="C9" s="311" t="s">
        <v>992</v>
      </c>
      <c r="D9" s="311" t="s">
        <v>612</v>
      </c>
      <c r="E9" s="311" t="s">
        <v>754</v>
      </c>
      <c r="F9" s="310">
        <v>42</v>
      </c>
    </row>
    <row r="10" spans="1:13" s="3" customFormat="1" ht="29.25" x14ac:dyDescent="0.2">
      <c r="B10" s="307">
        <v>2017</v>
      </c>
      <c r="C10" s="308" t="s">
        <v>755</v>
      </c>
      <c r="D10" s="312" t="s">
        <v>753</v>
      </c>
      <c r="E10" s="308" t="s">
        <v>756</v>
      </c>
      <c r="F10" s="310">
        <v>50</v>
      </c>
    </row>
    <row r="11" spans="1:13" s="3" customFormat="1" ht="42.75" x14ac:dyDescent="0.2">
      <c r="B11" s="307">
        <v>2017</v>
      </c>
      <c r="C11" s="308" t="s">
        <v>757</v>
      </c>
      <c r="D11" s="312" t="s">
        <v>758</v>
      </c>
      <c r="E11" s="308" t="s">
        <v>759</v>
      </c>
      <c r="F11" s="310">
        <v>20</v>
      </c>
    </row>
    <row r="12" spans="1:13" s="3" customFormat="1" ht="42.75" x14ac:dyDescent="0.2">
      <c r="B12" s="307">
        <v>2017</v>
      </c>
      <c r="C12" s="308" t="s">
        <v>760</v>
      </c>
      <c r="D12" s="312" t="s">
        <v>761</v>
      </c>
      <c r="E12" s="308" t="s">
        <v>759</v>
      </c>
      <c r="F12" s="310">
        <v>20</v>
      </c>
    </row>
    <row r="13" spans="1:13" s="3" customFormat="1" ht="42.75" x14ac:dyDescent="0.2">
      <c r="B13" s="307">
        <v>2017</v>
      </c>
      <c r="C13" s="308" t="s">
        <v>762</v>
      </c>
      <c r="D13" s="312" t="s">
        <v>620</v>
      </c>
      <c r="E13" s="308" t="s">
        <v>759</v>
      </c>
      <c r="F13" s="310">
        <v>20</v>
      </c>
    </row>
    <row r="14" spans="1:13" s="3" customFormat="1" ht="57" x14ac:dyDescent="0.2">
      <c r="B14" s="307">
        <v>2017</v>
      </c>
      <c r="C14" s="308" t="s">
        <v>763</v>
      </c>
      <c r="D14" s="312" t="s">
        <v>604</v>
      </c>
      <c r="E14" s="308" t="s">
        <v>759</v>
      </c>
      <c r="F14" s="310">
        <v>20</v>
      </c>
    </row>
    <row r="15" spans="1:13" s="3" customFormat="1" ht="57" x14ac:dyDescent="0.2">
      <c r="B15" s="307">
        <v>2017</v>
      </c>
      <c r="C15" s="308" t="s">
        <v>993</v>
      </c>
      <c r="D15" s="313" t="s">
        <v>994</v>
      </c>
      <c r="E15" s="314" t="s">
        <v>995</v>
      </c>
      <c r="F15" s="310">
        <v>250</v>
      </c>
    </row>
    <row r="16" spans="1:13" s="3" customFormat="1" ht="42.75" x14ac:dyDescent="0.2">
      <c r="B16" s="307">
        <v>2018</v>
      </c>
      <c r="C16" s="308" t="s">
        <v>764</v>
      </c>
      <c r="D16" s="309" t="s">
        <v>1009</v>
      </c>
      <c r="E16" s="308" t="s">
        <v>765</v>
      </c>
      <c r="F16" s="307">
        <v>110</v>
      </c>
    </row>
    <row r="17" spans="2:6" s="3" customFormat="1" ht="32.25" x14ac:dyDescent="0.2">
      <c r="B17" s="463">
        <v>2018</v>
      </c>
      <c r="C17" s="464" t="s">
        <v>996</v>
      </c>
      <c r="D17" s="309" t="s">
        <v>1009</v>
      </c>
      <c r="E17" s="465" t="s">
        <v>766</v>
      </c>
      <c r="F17" s="463">
        <v>60</v>
      </c>
    </row>
    <row r="18" spans="2:6" s="3" customFormat="1" ht="32.25" x14ac:dyDescent="0.2">
      <c r="B18" s="463"/>
      <c r="C18" s="464"/>
      <c r="D18" s="309" t="s">
        <v>1010</v>
      </c>
      <c r="E18" s="465"/>
      <c r="F18" s="463"/>
    </row>
    <row r="19" spans="2:6" s="3" customFormat="1" ht="29.25" x14ac:dyDescent="0.2">
      <c r="B19" s="307">
        <v>2018</v>
      </c>
      <c r="C19" s="308" t="s">
        <v>768</v>
      </c>
      <c r="D19" s="312" t="s">
        <v>753</v>
      </c>
      <c r="E19" s="308" t="s">
        <v>769</v>
      </c>
      <c r="F19" s="307">
        <v>300</v>
      </c>
    </row>
    <row r="20" spans="2:6" s="3" customFormat="1" ht="15" x14ac:dyDescent="0.2">
      <c r="B20" s="463">
        <v>2018</v>
      </c>
      <c r="C20" s="464" t="s">
        <v>770</v>
      </c>
      <c r="D20" s="465" t="s">
        <v>753</v>
      </c>
      <c r="E20" s="312" t="s">
        <v>997</v>
      </c>
      <c r="F20" s="463">
        <v>50</v>
      </c>
    </row>
    <row r="21" spans="2:6" s="3" customFormat="1" ht="15" x14ac:dyDescent="0.2">
      <c r="B21" s="463"/>
      <c r="C21" s="464"/>
      <c r="D21" s="465"/>
      <c r="E21" s="312" t="s">
        <v>998</v>
      </c>
      <c r="F21" s="463"/>
    </row>
    <row r="22" spans="2:6" s="3" customFormat="1" ht="15" x14ac:dyDescent="0.2">
      <c r="B22" s="463">
        <v>2018</v>
      </c>
      <c r="C22" s="464" t="s">
        <v>771</v>
      </c>
      <c r="D22" s="465" t="s">
        <v>753</v>
      </c>
      <c r="E22" s="312" t="s">
        <v>997</v>
      </c>
      <c r="F22" s="463">
        <v>50</v>
      </c>
    </row>
    <row r="23" spans="2:6" s="3" customFormat="1" ht="15" x14ac:dyDescent="0.2">
      <c r="B23" s="463"/>
      <c r="C23" s="464"/>
      <c r="D23" s="465"/>
      <c r="E23" s="312" t="s">
        <v>998</v>
      </c>
      <c r="F23" s="463"/>
    </row>
    <row r="24" spans="2:6" s="3" customFormat="1" ht="59.25" x14ac:dyDescent="0.2">
      <c r="B24" s="307">
        <v>2018</v>
      </c>
      <c r="C24" s="308" t="s">
        <v>999</v>
      </c>
      <c r="D24" s="309" t="s">
        <v>1011</v>
      </c>
      <c r="E24" s="308" t="s">
        <v>754</v>
      </c>
      <c r="F24" s="307">
        <v>46</v>
      </c>
    </row>
    <row r="25" spans="2:6" s="3" customFormat="1" ht="32.25" x14ac:dyDescent="0.2">
      <c r="B25" s="307">
        <v>2018</v>
      </c>
      <c r="C25" s="308" t="s">
        <v>772</v>
      </c>
      <c r="D25" s="309" t="s">
        <v>1013</v>
      </c>
      <c r="E25" s="308" t="s">
        <v>754</v>
      </c>
      <c r="F25" s="307">
        <v>44</v>
      </c>
    </row>
    <row r="26" spans="2:6" s="3" customFormat="1" ht="59.25" x14ac:dyDescent="0.2">
      <c r="B26" s="307">
        <v>2018</v>
      </c>
      <c r="C26" s="308" t="s">
        <v>1000</v>
      </c>
      <c r="D26" s="309" t="s">
        <v>1012</v>
      </c>
      <c r="E26" s="312" t="s">
        <v>1016</v>
      </c>
      <c r="F26" s="307">
        <v>115</v>
      </c>
    </row>
    <row r="27" spans="2:6" s="3" customFormat="1" ht="57" x14ac:dyDescent="0.2">
      <c r="B27" s="307">
        <v>2018</v>
      </c>
      <c r="C27" s="315" t="s">
        <v>773</v>
      </c>
      <c r="D27" s="316" t="s">
        <v>1001</v>
      </c>
      <c r="E27" s="312" t="s">
        <v>754</v>
      </c>
      <c r="F27" s="317">
        <v>44</v>
      </c>
    </row>
    <row r="28" spans="2:6" s="3" customFormat="1" ht="57" x14ac:dyDescent="0.2">
      <c r="B28" s="307">
        <v>2018</v>
      </c>
      <c r="C28" s="315" t="s">
        <v>774</v>
      </c>
      <c r="D28" s="316" t="s">
        <v>1002</v>
      </c>
      <c r="E28" s="312" t="s">
        <v>754</v>
      </c>
      <c r="F28" s="317">
        <v>44</v>
      </c>
    </row>
    <row r="29" spans="2:6" s="3" customFormat="1" ht="29.25" x14ac:dyDescent="0.2">
      <c r="B29" s="307">
        <v>2018</v>
      </c>
      <c r="C29" s="315" t="s">
        <v>775</v>
      </c>
      <c r="D29" s="316" t="s">
        <v>758</v>
      </c>
      <c r="E29" s="312" t="s">
        <v>759</v>
      </c>
      <c r="F29" s="317">
        <v>20</v>
      </c>
    </row>
    <row r="30" spans="2:6" s="3" customFormat="1" ht="42.75" x14ac:dyDescent="0.2">
      <c r="B30" s="307">
        <v>2018</v>
      </c>
      <c r="C30" s="315" t="s">
        <v>776</v>
      </c>
      <c r="D30" s="316" t="s">
        <v>758</v>
      </c>
      <c r="E30" s="312" t="s">
        <v>759</v>
      </c>
      <c r="F30" s="317">
        <v>20</v>
      </c>
    </row>
    <row r="31" spans="2:6" s="3" customFormat="1" ht="29.25" x14ac:dyDescent="0.2">
      <c r="B31" s="463">
        <v>2018</v>
      </c>
      <c r="C31" s="468" t="s">
        <v>777</v>
      </c>
      <c r="D31" s="316" t="s">
        <v>761</v>
      </c>
      <c r="E31" s="465" t="s">
        <v>759</v>
      </c>
      <c r="F31" s="466">
        <v>20</v>
      </c>
    </row>
    <row r="32" spans="2:6" s="3" customFormat="1" ht="15" x14ac:dyDescent="0.2">
      <c r="B32" s="463"/>
      <c r="C32" s="468"/>
      <c r="D32" s="316" t="s">
        <v>620</v>
      </c>
      <c r="E32" s="465"/>
      <c r="F32" s="466"/>
    </row>
    <row r="33" spans="2:7" s="3" customFormat="1" ht="42.75" x14ac:dyDescent="0.2">
      <c r="B33" s="307">
        <v>2018</v>
      </c>
      <c r="C33" s="315" t="s">
        <v>1014</v>
      </c>
      <c r="D33" s="316" t="s">
        <v>620</v>
      </c>
      <c r="E33" s="312" t="s">
        <v>759</v>
      </c>
      <c r="F33" s="317">
        <v>20</v>
      </c>
    </row>
    <row r="34" spans="2:7" s="3" customFormat="1" ht="42.75" x14ac:dyDescent="0.2">
      <c r="B34" s="307">
        <v>2018</v>
      </c>
      <c r="C34" s="315" t="s">
        <v>778</v>
      </c>
      <c r="D34" s="316" t="s">
        <v>779</v>
      </c>
      <c r="E34" s="312" t="s">
        <v>759</v>
      </c>
      <c r="F34" s="317">
        <v>20</v>
      </c>
    </row>
    <row r="35" spans="2:7" s="3" customFormat="1" ht="57" x14ac:dyDescent="0.2">
      <c r="B35" s="307">
        <v>2018</v>
      </c>
      <c r="C35" s="308" t="s">
        <v>1003</v>
      </c>
      <c r="D35" s="313" t="s">
        <v>994</v>
      </c>
      <c r="E35" s="314" t="s">
        <v>995</v>
      </c>
      <c r="F35" s="307">
        <v>250</v>
      </c>
    </row>
    <row r="36" spans="2:7" s="3" customFormat="1" ht="72.75" x14ac:dyDescent="0.2">
      <c r="B36" s="307">
        <v>2019</v>
      </c>
      <c r="C36" s="308" t="s">
        <v>1004</v>
      </c>
      <c r="D36" s="308" t="s">
        <v>753</v>
      </c>
      <c r="E36" s="308" t="s">
        <v>780</v>
      </c>
      <c r="F36" s="307">
        <v>103</v>
      </c>
    </row>
    <row r="37" spans="2:7" s="3" customFormat="1" ht="57" x14ac:dyDescent="0.2">
      <c r="B37" s="307">
        <v>2019</v>
      </c>
      <c r="C37" s="308" t="s">
        <v>781</v>
      </c>
      <c r="D37" s="308" t="s">
        <v>751</v>
      </c>
      <c r="E37" s="312" t="s">
        <v>1016</v>
      </c>
      <c r="F37" s="307">
        <v>125.95</v>
      </c>
    </row>
    <row r="38" spans="2:7" s="3" customFormat="1" ht="57" x14ac:dyDescent="0.2">
      <c r="B38" s="307">
        <v>2019</v>
      </c>
      <c r="C38" s="308" t="s">
        <v>782</v>
      </c>
      <c r="D38" s="308" t="s">
        <v>751</v>
      </c>
      <c r="E38" s="312" t="s">
        <v>1016</v>
      </c>
      <c r="F38" s="307">
        <v>164.15</v>
      </c>
    </row>
    <row r="39" spans="2:7" s="3" customFormat="1" ht="59.25" x14ac:dyDescent="0.2">
      <c r="B39" s="307">
        <v>2019</v>
      </c>
      <c r="C39" s="308" t="s">
        <v>1005</v>
      </c>
      <c r="D39" s="316" t="s">
        <v>767</v>
      </c>
      <c r="E39" s="312" t="s">
        <v>1016</v>
      </c>
      <c r="F39" s="307">
        <v>189</v>
      </c>
    </row>
    <row r="40" spans="2:7" s="3" customFormat="1" ht="45" x14ac:dyDescent="0.2">
      <c r="B40" s="307">
        <v>2019</v>
      </c>
      <c r="C40" s="308" t="s">
        <v>1006</v>
      </c>
      <c r="D40" s="308" t="s">
        <v>753</v>
      </c>
      <c r="E40" s="312" t="s">
        <v>1015</v>
      </c>
      <c r="F40" s="307">
        <v>81</v>
      </c>
    </row>
    <row r="41" spans="2:7" s="3" customFormat="1" ht="70.5" x14ac:dyDescent="0.2">
      <c r="B41" s="307">
        <v>2019</v>
      </c>
      <c r="C41" s="308" t="s">
        <v>783</v>
      </c>
      <c r="D41" s="308" t="s">
        <v>784</v>
      </c>
      <c r="E41" s="312" t="s">
        <v>785</v>
      </c>
      <c r="F41" s="307">
        <v>250</v>
      </c>
    </row>
    <row r="42" spans="2:7" ht="25.5" customHeight="1" x14ac:dyDescent="0.25">
      <c r="B42" s="467" t="s">
        <v>130</v>
      </c>
      <c r="C42" s="467"/>
      <c r="D42" s="467"/>
      <c r="E42" s="467"/>
      <c r="F42" s="318">
        <f>SUM(F8:F41)</f>
        <v>2598.1</v>
      </c>
      <c r="G42" s="306"/>
    </row>
    <row r="43" spans="2:7" ht="25.5" customHeight="1" x14ac:dyDescent="0.25">
      <c r="B43" s="467" t="s">
        <v>432</v>
      </c>
      <c r="C43" s="467"/>
      <c r="D43" s="467"/>
      <c r="E43" s="467"/>
      <c r="F43" s="318">
        <f>AVERAGE(F8:F41)</f>
        <v>86.603333333333325</v>
      </c>
    </row>
  </sheetData>
  <mergeCells count="20">
    <mergeCell ref="B42:E42"/>
    <mergeCell ref="B43:E43"/>
    <mergeCell ref="B31:B32"/>
    <mergeCell ref="C31:C32"/>
    <mergeCell ref="E31:E32"/>
    <mergeCell ref="B20:B21"/>
    <mergeCell ref="C20:C21"/>
    <mergeCell ref="D20:D21"/>
    <mergeCell ref="F20:F21"/>
    <mergeCell ref="F31:F32"/>
    <mergeCell ref="B22:B23"/>
    <mergeCell ref="C22:C23"/>
    <mergeCell ref="D22:D23"/>
    <mergeCell ref="F22:F23"/>
    <mergeCell ref="B5:F5"/>
    <mergeCell ref="A4:F4"/>
    <mergeCell ref="B17:B18"/>
    <mergeCell ref="C17:C18"/>
    <mergeCell ref="E17:E18"/>
    <mergeCell ref="F17:F18"/>
  </mergeCells>
  <pageMargins left="0.75" right="0.75" top="1" bottom="1" header="0.5" footer="0.5"/>
  <pageSetup paperSize="9" orientation="portrait" horizontalDpi="4294967292" verticalDpi="429496729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FF00"/>
  </sheetPr>
  <dimension ref="A4:L37"/>
  <sheetViews>
    <sheetView topLeftCell="A17" workbookViewId="0" xr3:uid="{F4A53677-9E12-59C4-BAB1-211CDE2C826E}">
      <selection activeCell="B21" sqref="B8:E21"/>
    </sheetView>
  </sheetViews>
  <sheetFormatPr defaultColWidth="10.8515625" defaultRowHeight="18.75" x14ac:dyDescent="0.25"/>
  <cols>
    <col min="1" max="1" width="7.890625" style="5" customWidth="1"/>
    <col min="2" max="2" width="8.26171875" style="5" customWidth="1"/>
    <col min="3" max="3" width="45.87109375" style="5" customWidth="1"/>
    <col min="4" max="4" width="29.96484375" style="5" customWidth="1"/>
    <col min="5" max="6" width="21.82421875" style="5" customWidth="1"/>
    <col min="7" max="8" width="17.140625" style="5" customWidth="1"/>
    <col min="9" max="9" width="9.6171875" style="5" customWidth="1"/>
    <col min="10" max="11" width="13.31640625" style="5" customWidth="1"/>
    <col min="12" max="12" width="12.9453125" style="5" customWidth="1"/>
    <col min="13" max="16384" width="10.8515625" style="5"/>
  </cols>
  <sheetData>
    <row r="4" spans="1:12" ht="33.950000000000003" customHeight="1" x14ac:dyDescent="0.25">
      <c r="A4" s="370" t="s">
        <v>512</v>
      </c>
      <c r="B4" s="370"/>
      <c r="C4" s="370"/>
      <c r="D4" s="370"/>
      <c r="E4" s="370"/>
      <c r="F4" s="21"/>
      <c r="G4" s="21"/>
      <c r="H4" s="21"/>
      <c r="I4" s="21"/>
      <c r="J4" s="21"/>
      <c r="K4" s="21"/>
      <c r="L4" s="21"/>
    </row>
    <row r="5" spans="1:12" ht="54.75" customHeight="1" thickBot="1" x14ac:dyDescent="0.3">
      <c r="A5" s="131" t="s">
        <v>436</v>
      </c>
      <c r="B5" s="469" t="s">
        <v>435</v>
      </c>
      <c r="C5" s="469"/>
      <c r="D5" s="469"/>
      <c r="E5" s="469"/>
      <c r="F5" s="11"/>
    </row>
    <row r="6" spans="1:12" ht="54.75" customHeight="1" x14ac:dyDescent="0.25">
      <c r="B6" s="185" t="s">
        <v>268</v>
      </c>
      <c r="C6" s="186" t="s">
        <v>271</v>
      </c>
      <c r="D6" s="186" t="s">
        <v>270</v>
      </c>
      <c r="E6" s="187" t="s">
        <v>433</v>
      </c>
    </row>
    <row r="7" spans="1:12" ht="19.5" thickBot="1" x14ac:dyDescent="0.3">
      <c r="B7" s="180" t="s">
        <v>52</v>
      </c>
      <c r="C7" s="181" t="s">
        <v>53</v>
      </c>
      <c r="D7" s="188" t="s">
        <v>55</v>
      </c>
      <c r="E7" s="189" t="s">
        <v>56</v>
      </c>
    </row>
    <row r="8" spans="1:12" ht="41.25" thickBot="1" x14ac:dyDescent="0.3">
      <c r="B8" s="319">
        <v>2017</v>
      </c>
      <c r="C8" s="320" t="s">
        <v>786</v>
      </c>
      <c r="D8" s="320" t="s">
        <v>787</v>
      </c>
      <c r="E8" s="321">
        <v>18</v>
      </c>
    </row>
    <row r="9" spans="1:12" ht="25.5" customHeight="1" thickBot="1" x14ac:dyDescent="0.3">
      <c r="B9" s="322">
        <v>2017</v>
      </c>
      <c r="C9" s="323" t="s">
        <v>788</v>
      </c>
      <c r="D9" s="323" t="s">
        <v>789</v>
      </c>
      <c r="E9" s="324">
        <v>20</v>
      </c>
    </row>
    <row r="10" spans="1:12" ht="25.5" customHeight="1" thickBot="1" x14ac:dyDescent="0.3">
      <c r="B10" s="322">
        <v>2017</v>
      </c>
      <c r="C10" s="323" t="s">
        <v>790</v>
      </c>
      <c r="D10" s="323" t="s">
        <v>759</v>
      </c>
      <c r="E10" s="324">
        <v>10</v>
      </c>
    </row>
    <row r="11" spans="1:12" ht="25.5" customHeight="1" thickBot="1" x14ac:dyDescent="0.3">
      <c r="B11" s="322">
        <v>2017</v>
      </c>
      <c r="C11" s="323" t="s">
        <v>791</v>
      </c>
      <c r="D11" s="323" t="s">
        <v>789</v>
      </c>
      <c r="E11" s="324">
        <v>19</v>
      </c>
    </row>
    <row r="12" spans="1:12" ht="41.25" thickBot="1" x14ac:dyDescent="0.3">
      <c r="B12" s="322">
        <v>2017</v>
      </c>
      <c r="C12" s="323" t="s">
        <v>792</v>
      </c>
      <c r="D12" s="323" t="s">
        <v>793</v>
      </c>
      <c r="E12" s="324">
        <v>19</v>
      </c>
    </row>
    <row r="13" spans="1:12" ht="25.5" customHeight="1" thickBot="1" x14ac:dyDescent="0.3">
      <c r="B13" s="322">
        <v>2017</v>
      </c>
      <c r="C13" s="323" t="s">
        <v>1017</v>
      </c>
      <c r="D13" s="323" t="s">
        <v>759</v>
      </c>
      <c r="E13" s="324">
        <v>10</v>
      </c>
    </row>
    <row r="14" spans="1:12" ht="25.5" customHeight="1" thickBot="1" x14ac:dyDescent="0.3">
      <c r="B14" s="322">
        <v>2017</v>
      </c>
      <c r="C14" s="323" t="s">
        <v>1018</v>
      </c>
      <c r="D14" s="323" t="s">
        <v>759</v>
      </c>
      <c r="E14" s="324">
        <v>10</v>
      </c>
    </row>
    <row r="15" spans="1:12" ht="33" customHeight="1" thickBot="1" x14ac:dyDescent="0.3">
      <c r="B15" s="322">
        <v>2018</v>
      </c>
      <c r="C15" s="323" t="s">
        <v>794</v>
      </c>
      <c r="D15" s="323" t="s">
        <v>793</v>
      </c>
      <c r="E15" s="324">
        <v>15</v>
      </c>
    </row>
    <row r="16" spans="1:12" ht="25.5" customHeight="1" thickBot="1" x14ac:dyDescent="0.3">
      <c r="B16" s="322">
        <v>2018</v>
      </c>
      <c r="C16" s="323" t="s">
        <v>795</v>
      </c>
      <c r="D16" s="323" t="s">
        <v>793</v>
      </c>
      <c r="E16" s="324">
        <v>17.399999999999999</v>
      </c>
    </row>
    <row r="17" spans="2:6" ht="25.5" customHeight="1" thickBot="1" x14ac:dyDescent="0.3">
      <c r="B17" s="322">
        <v>2018</v>
      </c>
      <c r="C17" s="323" t="s">
        <v>796</v>
      </c>
      <c r="D17" s="323" t="s">
        <v>1019</v>
      </c>
      <c r="E17" s="324">
        <v>26</v>
      </c>
    </row>
    <row r="18" spans="2:6" ht="28.5" thickBot="1" x14ac:dyDescent="0.3">
      <c r="B18" s="322">
        <v>2018</v>
      </c>
      <c r="C18" s="323" t="s">
        <v>797</v>
      </c>
      <c r="D18" s="323" t="s">
        <v>759</v>
      </c>
      <c r="E18" s="324">
        <v>10</v>
      </c>
    </row>
    <row r="19" spans="2:6" ht="28.5" thickBot="1" x14ac:dyDescent="0.3">
      <c r="B19" s="322">
        <v>2018</v>
      </c>
      <c r="C19" s="323" t="s">
        <v>798</v>
      </c>
      <c r="D19" s="323" t="s">
        <v>759</v>
      </c>
      <c r="E19" s="324">
        <v>10</v>
      </c>
    </row>
    <row r="20" spans="2:6" ht="53.25" thickBot="1" x14ac:dyDescent="0.3">
      <c r="B20" s="322">
        <v>2019</v>
      </c>
      <c r="C20" s="323" t="s">
        <v>799</v>
      </c>
      <c r="D20" s="323" t="s">
        <v>800</v>
      </c>
      <c r="E20" s="324">
        <v>24.7</v>
      </c>
    </row>
    <row r="21" spans="2:6" ht="41.25" thickBot="1" x14ac:dyDescent="0.3">
      <c r="B21" s="322">
        <v>2019</v>
      </c>
      <c r="C21" s="323" t="s">
        <v>801</v>
      </c>
      <c r="D21" s="323" t="s">
        <v>802</v>
      </c>
      <c r="E21" s="324">
        <v>22.5</v>
      </c>
    </row>
    <row r="22" spans="2:6" ht="25.5" customHeight="1" thickBot="1" x14ac:dyDescent="0.3">
      <c r="B22" s="470" t="s">
        <v>130</v>
      </c>
      <c r="C22" s="471"/>
      <c r="D22" s="472"/>
      <c r="E22" s="220">
        <f>SUM(E8:E21)</f>
        <v>231.6</v>
      </c>
    </row>
    <row r="23" spans="2:6" ht="25.5" customHeight="1" thickBot="1" x14ac:dyDescent="0.3">
      <c r="B23" s="473" t="s">
        <v>432</v>
      </c>
      <c r="C23" s="474"/>
      <c r="D23" s="475"/>
      <c r="E23" s="220">
        <f>AVERAGE(E8:E21)</f>
        <v>16.542857142857141</v>
      </c>
      <c r="F23" s="5">
        <f>E22/3</f>
        <v>77.2</v>
      </c>
    </row>
    <row r="24" spans="2:6" ht="25.5" customHeight="1" x14ac:dyDescent="0.25"/>
    <row r="25" spans="2:6" ht="25.5" customHeight="1" x14ac:dyDescent="0.25"/>
    <row r="26" spans="2:6" ht="25.5" customHeight="1" x14ac:dyDescent="0.25"/>
    <row r="27" spans="2:6" ht="25.5" customHeight="1" x14ac:dyDescent="0.25"/>
    <row r="28" spans="2:6" ht="25.5" customHeight="1" x14ac:dyDescent="0.25"/>
    <row r="29" spans="2:6" ht="25.5" customHeight="1" x14ac:dyDescent="0.25"/>
    <row r="30" spans="2:6" ht="25.5" customHeight="1" x14ac:dyDescent="0.25"/>
    <row r="31" spans="2:6" ht="25.5" customHeight="1" x14ac:dyDescent="0.25"/>
    <row r="32" spans="2:6" ht="25.5" customHeight="1" x14ac:dyDescent="0.25"/>
    <row r="33" ht="25.5" customHeight="1" x14ac:dyDescent="0.25"/>
    <row r="34" ht="25.5" customHeight="1" x14ac:dyDescent="0.25"/>
    <row r="35" ht="25.5" customHeight="1" x14ac:dyDescent="0.25"/>
    <row r="36" ht="25.5" customHeight="1" x14ac:dyDescent="0.25"/>
    <row r="37" ht="25.5" customHeight="1" x14ac:dyDescent="0.25"/>
  </sheetData>
  <mergeCells count="4">
    <mergeCell ref="A4:E4"/>
    <mergeCell ref="B5:E5"/>
    <mergeCell ref="B22:D22"/>
    <mergeCell ref="B23:D23"/>
  </mergeCells>
  <pageMargins left="0.75" right="0.75" top="1" bottom="1" header="0.5" footer="0.5"/>
  <pageSetup paperSize="9" orientation="portrait" horizontalDpi="4294967292" verticalDpi="429496729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FF00"/>
  </sheetPr>
  <dimension ref="A4:N11"/>
  <sheetViews>
    <sheetView topLeftCell="A5" workbookViewId="0" xr3:uid="{23B2C380-326F-580B-8990-D38B2516F165}">
      <selection activeCell="H9" sqref="H9"/>
    </sheetView>
  </sheetViews>
  <sheetFormatPr defaultColWidth="10.8515625" defaultRowHeight="18.75" x14ac:dyDescent="0.25"/>
  <cols>
    <col min="1" max="1" width="7.890625" style="5" customWidth="1"/>
    <col min="2" max="2" width="8.13671875" style="5" customWidth="1"/>
    <col min="3" max="3" width="7.890625" style="5" customWidth="1"/>
    <col min="4" max="4" width="28.73046875" style="5" customWidth="1"/>
    <col min="5" max="5" width="14.0546875" style="5" customWidth="1"/>
    <col min="6" max="6" width="4.68359375" style="5" customWidth="1"/>
    <col min="7" max="7" width="22.31640625" style="5" customWidth="1"/>
    <col min="8" max="10" width="17.140625" style="5" customWidth="1"/>
    <col min="11" max="11" width="9.6171875" style="5" customWidth="1"/>
    <col min="12" max="13" width="13.31640625" style="5" customWidth="1"/>
    <col min="14" max="14" width="12.9453125" style="5" customWidth="1"/>
    <col min="15" max="16384" width="10.8515625" style="5"/>
  </cols>
  <sheetData>
    <row r="4" spans="1:14" ht="33.950000000000003" customHeight="1" x14ac:dyDescent="0.25">
      <c r="A4" s="370" t="s">
        <v>520</v>
      </c>
      <c r="B4" s="370"/>
      <c r="C4" s="370"/>
      <c r="D4" s="370"/>
      <c r="E4" s="370"/>
      <c r="F4" s="370"/>
      <c r="G4" s="370"/>
      <c r="H4" s="370"/>
      <c r="I4" s="21"/>
      <c r="J4" s="21"/>
      <c r="K4" s="21"/>
      <c r="L4" s="21"/>
      <c r="M4" s="21"/>
      <c r="N4" s="21"/>
    </row>
    <row r="5" spans="1:14" x14ac:dyDescent="0.25">
      <c r="A5" s="138" t="s">
        <v>224</v>
      </c>
      <c r="B5" s="5" t="s">
        <v>437</v>
      </c>
    </row>
    <row r="6" spans="1:14" x14ac:dyDescent="0.25">
      <c r="B6" s="361" t="s">
        <v>225</v>
      </c>
      <c r="C6" s="361"/>
      <c r="D6" s="361"/>
      <c r="E6" s="30" t="s">
        <v>226</v>
      </c>
      <c r="F6" s="224"/>
      <c r="G6" s="222" t="s">
        <v>227</v>
      </c>
    </row>
    <row r="7" spans="1:14" s="3" customFormat="1" ht="29.1" customHeight="1" x14ac:dyDescent="0.2">
      <c r="B7" s="479" t="s">
        <v>228</v>
      </c>
      <c r="C7" s="479"/>
      <c r="D7" s="479"/>
      <c r="E7" s="73">
        <v>0</v>
      </c>
      <c r="F7" s="225" t="s">
        <v>513</v>
      </c>
      <c r="G7" s="221">
        <v>0</v>
      </c>
    </row>
    <row r="8" spans="1:14" s="3" customFormat="1" ht="29.1" customHeight="1" x14ac:dyDescent="0.2">
      <c r="B8" s="479" t="s">
        <v>321</v>
      </c>
      <c r="C8" s="479"/>
      <c r="D8" s="479"/>
      <c r="E8" s="73">
        <v>0</v>
      </c>
      <c r="F8" s="225" t="s">
        <v>514</v>
      </c>
      <c r="G8" s="221">
        <v>0</v>
      </c>
    </row>
    <row r="9" spans="1:14" s="3" customFormat="1" ht="29.1" customHeight="1" x14ac:dyDescent="0.2">
      <c r="B9" s="479" t="s">
        <v>322</v>
      </c>
      <c r="C9" s="479"/>
      <c r="D9" s="479"/>
      <c r="E9" s="73">
        <v>0</v>
      </c>
      <c r="F9" s="226" t="s">
        <v>515</v>
      </c>
      <c r="G9" s="221">
        <v>0</v>
      </c>
    </row>
    <row r="10" spans="1:14" s="3" customFormat="1" ht="29.1" customHeight="1" thickBot="1" x14ac:dyDescent="0.25">
      <c r="B10" s="479" t="s">
        <v>323</v>
      </c>
      <c r="C10" s="479"/>
      <c r="D10" s="479"/>
      <c r="E10" s="73">
        <v>9</v>
      </c>
      <c r="F10" s="227" t="s">
        <v>516</v>
      </c>
      <c r="G10" s="221">
        <v>135.36000000000001</v>
      </c>
    </row>
    <row r="11" spans="1:14" s="3" customFormat="1" ht="29.1" customHeight="1" x14ac:dyDescent="0.2">
      <c r="B11" s="476" t="s">
        <v>113</v>
      </c>
      <c r="C11" s="477"/>
      <c r="D11" s="477"/>
      <c r="E11" s="478"/>
      <c r="F11" s="228" t="s">
        <v>517</v>
      </c>
      <c r="G11" s="223">
        <f>SUM(G7:G10)</f>
        <v>135.36000000000001</v>
      </c>
    </row>
  </sheetData>
  <mergeCells count="7">
    <mergeCell ref="A4:H4"/>
    <mergeCell ref="B11:E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FF00"/>
  </sheetPr>
  <dimension ref="A4:M14"/>
  <sheetViews>
    <sheetView topLeftCell="A6" workbookViewId="0" xr3:uid="{EE242A16-C6B8-5192-B120-522BC795EE76}">
      <selection activeCell="H15" sqref="H15"/>
    </sheetView>
  </sheetViews>
  <sheetFormatPr defaultColWidth="10.8515625" defaultRowHeight="18.75" x14ac:dyDescent="0.25"/>
  <cols>
    <col min="1" max="1" width="7.890625" style="5" customWidth="1"/>
    <col min="2" max="2" width="8.13671875" style="5" customWidth="1"/>
    <col min="3" max="3" width="7.890625" style="5" customWidth="1"/>
    <col min="4" max="4" width="17.87890625" style="5" customWidth="1"/>
    <col min="5" max="5" width="14.0546875" style="5" customWidth="1"/>
    <col min="6" max="6" width="22.31640625" style="5" customWidth="1"/>
    <col min="7" max="9" width="17.140625" style="5" customWidth="1"/>
    <col min="10" max="10" width="9.6171875" style="5" customWidth="1"/>
    <col min="11" max="12" width="13.31640625" style="5" customWidth="1"/>
    <col min="13" max="13" width="12.9453125" style="5" customWidth="1"/>
    <col min="14" max="16384" width="10.8515625" style="5"/>
  </cols>
  <sheetData>
    <row r="4" spans="1:13" ht="57" customHeight="1" x14ac:dyDescent="0.25">
      <c r="A4" s="480" t="s">
        <v>521</v>
      </c>
      <c r="B4" s="480"/>
      <c r="C4" s="480"/>
      <c r="D4" s="480"/>
      <c r="E4" s="480"/>
      <c r="F4" s="480"/>
      <c r="G4" s="480"/>
      <c r="H4" s="480"/>
      <c r="I4" s="145"/>
      <c r="J4" s="145"/>
      <c r="K4" s="145"/>
      <c r="L4" s="145"/>
      <c r="M4" s="21"/>
    </row>
    <row r="5" spans="1:13" ht="18.75" customHeight="1" x14ac:dyDescent="0.25">
      <c r="A5" s="131" t="s">
        <v>236</v>
      </c>
      <c r="B5" s="42" t="s">
        <v>237</v>
      </c>
      <c r="C5" s="42"/>
      <c r="D5" s="42"/>
      <c r="E5" s="42"/>
      <c r="F5" s="42"/>
      <c r="G5" s="42"/>
      <c r="H5" s="42"/>
      <c r="I5" s="42"/>
      <c r="J5" s="42"/>
      <c r="K5" s="42"/>
      <c r="L5" s="11"/>
    </row>
    <row r="6" spans="1:13" ht="36.75" customHeight="1" x14ac:dyDescent="0.25">
      <c r="B6" s="361" t="s">
        <v>229</v>
      </c>
      <c r="C6" s="361"/>
      <c r="D6" s="361"/>
      <c r="E6" s="30" t="s">
        <v>230</v>
      </c>
      <c r="F6" s="30" t="s">
        <v>231</v>
      </c>
    </row>
    <row r="7" spans="1:13" ht="27.95" customHeight="1" x14ac:dyDescent="0.25">
      <c r="B7" s="483" t="s">
        <v>232</v>
      </c>
      <c r="C7" s="483"/>
      <c r="D7" s="483"/>
      <c r="E7" s="28">
        <v>4426</v>
      </c>
      <c r="F7" s="28">
        <v>7900</v>
      </c>
    </row>
    <row r="8" spans="1:13" ht="27.95" customHeight="1" x14ac:dyDescent="0.25">
      <c r="B8" s="483" t="s">
        <v>233</v>
      </c>
      <c r="C8" s="483"/>
      <c r="D8" s="483"/>
      <c r="E8" s="28">
        <v>28</v>
      </c>
      <c r="F8" s="165">
        <v>192</v>
      </c>
    </row>
    <row r="9" spans="1:13" ht="41.25" customHeight="1" x14ac:dyDescent="0.25">
      <c r="B9" s="484" t="s">
        <v>518</v>
      </c>
      <c r="C9" s="485"/>
      <c r="D9" s="486"/>
      <c r="E9" s="28">
        <v>4035</v>
      </c>
      <c r="F9" s="165">
        <v>4081</v>
      </c>
    </row>
    <row r="10" spans="1:13" ht="47.25" customHeight="1" x14ac:dyDescent="0.25">
      <c r="B10" s="484" t="s">
        <v>519</v>
      </c>
      <c r="C10" s="485"/>
      <c r="D10" s="486"/>
      <c r="E10" s="28">
        <v>157</v>
      </c>
      <c r="F10" s="165">
        <v>161</v>
      </c>
    </row>
    <row r="11" spans="1:13" ht="27.95" customHeight="1" x14ac:dyDescent="0.25">
      <c r="B11" s="483" t="s">
        <v>234</v>
      </c>
      <c r="C11" s="483"/>
      <c r="D11" s="483"/>
      <c r="E11" s="28">
        <v>17676</v>
      </c>
      <c r="F11" s="165">
        <v>17676</v>
      </c>
    </row>
    <row r="12" spans="1:13" ht="27.95" customHeight="1" x14ac:dyDescent="0.25">
      <c r="B12" s="483" t="s">
        <v>324</v>
      </c>
      <c r="C12" s="483"/>
      <c r="D12" s="483"/>
      <c r="E12" s="28">
        <v>4306</v>
      </c>
      <c r="F12" s="28">
        <v>4306</v>
      </c>
    </row>
    <row r="13" spans="1:13" ht="27.95" customHeight="1" x14ac:dyDescent="0.25">
      <c r="B13" s="483" t="s">
        <v>235</v>
      </c>
      <c r="C13" s="483"/>
      <c r="D13" s="483"/>
      <c r="E13" s="28">
        <v>690</v>
      </c>
      <c r="F13" s="28">
        <v>690</v>
      </c>
    </row>
    <row r="14" spans="1:13" ht="27.95" customHeight="1" x14ac:dyDescent="0.25">
      <c r="B14" s="481" t="s">
        <v>113</v>
      </c>
      <c r="C14" s="482"/>
      <c r="D14" s="439"/>
      <c r="E14" s="166">
        <f>SUM(E7:E13)</f>
        <v>31318</v>
      </c>
      <c r="F14" s="166">
        <f>SUM(F7:F13)</f>
        <v>35006</v>
      </c>
    </row>
  </sheetData>
  <mergeCells count="10">
    <mergeCell ref="A4:H4"/>
    <mergeCell ref="B6:D6"/>
    <mergeCell ref="B14:D14"/>
    <mergeCell ref="B7:D7"/>
    <mergeCell ref="B8:D8"/>
    <mergeCell ref="B9:D9"/>
    <mergeCell ref="B11:D11"/>
    <mergeCell ref="B13:D13"/>
    <mergeCell ref="B12:D12"/>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topLeftCell="A5" workbookViewId="0" xr3:uid="{842E5F09-E766-5B8D-85AF-A39847EA96FD}">
      <selection activeCell="A13" sqref="A13"/>
    </sheetView>
  </sheetViews>
  <sheetFormatPr defaultColWidth="10.8515625" defaultRowHeight="15" x14ac:dyDescent="0.2"/>
  <cols>
    <col min="1" max="1" width="4.5625" style="3" customWidth="1"/>
    <col min="2" max="2" width="5.546875" style="3" customWidth="1"/>
    <col min="3" max="3" width="26.38671875" style="3" customWidth="1"/>
    <col min="4" max="4" width="28.484375" style="3" customWidth="1"/>
    <col min="5" max="5" width="14.0546875" style="3" customWidth="1"/>
    <col min="6" max="6" width="29.1015625" style="3" customWidth="1"/>
    <col min="7" max="7" width="14.1796875" style="3" customWidth="1"/>
    <col min="8" max="8" width="26.6328125" style="3" customWidth="1"/>
    <col min="9" max="16384" width="10.8515625" style="3"/>
  </cols>
  <sheetData>
    <row r="1" spans="1:8" ht="26.1" customHeight="1" x14ac:dyDescent="0.2"/>
    <row r="2" spans="1:8" ht="24.95" customHeight="1" x14ac:dyDescent="0.2"/>
    <row r="3" spans="1:8" s="5" customFormat="1" ht="38.1" customHeight="1" x14ac:dyDescent="0.25">
      <c r="A3" s="370" t="s">
        <v>207</v>
      </c>
      <c r="B3" s="370"/>
      <c r="C3" s="370"/>
      <c r="D3" s="370"/>
      <c r="E3" s="370"/>
      <c r="F3" s="370"/>
      <c r="G3" s="370"/>
    </row>
    <row r="4" spans="1:8" s="5" customFormat="1" ht="38.1" customHeight="1" x14ac:dyDescent="0.25">
      <c r="G4" s="88" t="s">
        <v>288</v>
      </c>
      <c r="H4" s="87" t="s">
        <v>25</v>
      </c>
    </row>
    <row r="5" spans="1:8" s="5" customFormat="1" ht="29.1" customHeight="1" x14ac:dyDescent="0.25">
      <c r="A5" s="15" t="s">
        <v>31</v>
      </c>
      <c r="B5" s="375" t="s">
        <v>0</v>
      </c>
      <c r="C5" s="375"/>
      <c r="D5" s="373" t="s">
        <v>904</v>
      </c>
      <c r="E5" s="368"/>
      <c r="F5" s="369"/>
      <c r="G5" s="56">
        <v>46101</v>
      </c>
      <c r="H5" s="6"/>
    </row>
    <row r="6" spans="1:8" s="5" customFormat="1" ht="29.1" customHeight="1" x14ac:dyDescent="0.25">
      <c r="A6" s="15" t="s">
        <v>32</v>
      </c>
      <c r="B6" s="363" t="s">
        <v>1</v>
      </c>
      <c r="C6" s="363"/>
      <c r="D6" s="373" t="s">
        <v>905</v>
      </c>
      <c r="E6" s="368"/>
      <c r="F6" s="369"/>
      <c r="G6" s="3"/>
      <c r="H6" s="6"/>
    </row>
    <row r="7" spans="1:8" s="5" customFormat="1" ht="29.1" customHeight="1" x14ac:dyDescent="0.25">
      <c r="A7" s="15" t="s">
        <v>33</v>
      </c>
      <c r="B7" s="375" t="s">
        <v>2</v>
      </c>
      <c r="C7" s="375"/>
      <c r="D7" s="373" t="s">
        <v>906</v>
      </c>
      <c r="E7" s="368"/>
      <c r="F7" s="369"/>
      <c r="G7" s="3"/>
      <c r="H7" s="6"/>
    </row>
    <row r="8" spans="1:8" s="5" customFormat="1" ht="29.1" customHeight="1" x14ac:dyDescent="0.25">
      <c r="A8" s="15" t="s">
        <v>34</v>
      </c>
      <c r="B8" s="375" t="s">
        <v>3</v>
      </c>
      <c r="C8" s="375"/>
      <c r="D8" s="373" t="s">
        <v>907</v>
      </c>
      <c r="E8" s="368"/>
      <c r="F8" s="369"/>
      <c r="G8" s="111">
        <v>1005</v>
      </c>
      <c r="H8" s="6"/>
    </row>
    <row r="9" spans="1:8" s="5" customFormat="1" ht="21" customHeight="1" x14ac:dyDescent="0.25">
      <c r="A9" s="14" t="s">
        <v>35</v>
      </c>
      <c r="B9" s="375" t="s">
        <v>4</v>
      </c>
      <c r="C9" s="375"/>
      <c r="D9" s="39"/>
      <c r="E9" s="53"/>
      <c r="F9" s="53"/>
      <c r="G9" s="6"/>
    </row>
    <row r="10" spans="1:8" s="5" customFormat="1" ht="29.1" customHeight="1" x14ac:dyDescent="0.25">
      <c r="A10" s="13"/>
      <c r="C10" s="9" t="s">
        <v>5</v>
      </c>
      <c r="D10" s="373" t="s">
        <v>557</v>
      </c>
      <c r="E10" s="368"/>
      <c r="F10" s="369"/>
      <c r="G10" s="6"/>
      <c r="H10" s="376" t="s">
        <v>29</v>
      </c>
    </row>
    <row r="11" spans="1:8" s="5" customFormat="1" ht="29.1" customHeight="1" x14ac:dyDescent="0.25">
      <c r="A11" s="13"/>
      <c r="C11" s="9" t="s">
        <v>6</v>
      </c>
      <c r="D11" s="374">
        <v>43034</v>
      </c>
      <c r="E11" s="368"/>
      <c r="F11" s="369"/>
      <c r="G11" s="6"/>
      <c r="H11" s="377"/>
    </row>
    <row r="12" spans="1:8" s="5" customFormat="1" ht="29.1" customHeight="1" x14ac:dyDescent="0.25">
      <c r="A12" s="13"/>
      <c r="C12" s="9" t="s">
        <v>7</v>
      </c>
      <c r="D12" s="373" t="s">
        <v>558</v>
      </c>
      <c r="E12" s="368"/>
      <c r="F12" s="369"/>
      <c r="G12" s="6"/>
      <c r="H12" s="378"/>
    </row>
    <row r="13" spans="1:8" s="5" customFormat="1" ht="12.95" customHeight="1" x14ac:dyDescent="0.25">
      <c r="A13" s="13"/>
      <c r="C13" s="8"/>
      <c r="D13" s="39"/>
      <c r="E13" s="39"/>
      <c r="F13" s="39"/>
      <c r="G13" s="6"/>
      <c r="H13" s="10"/>
    </row>
    <row r="14" spans="1:8" s="5" customFormat="1" ht="38.1" customHeight="1" x14ac:dyDescent="0.25">
      <c r="A14" s="15" t="s">
        <v>36</v>
      </c>
      <c r="B14" s="372" t="s">
        <v>8</v>
      </c>
      <c r="C14" s="372"/>
      <c r="D14" s="54">
        <v>8</v>
      </c>
      <c r="E14" s="54">
        <v>2018</v>
      </c>
      <c r="F14" s="53"/>
      <c r="G14" s="6"/>
      <c r="H14" s="6"/>
    </row>
    <row r="15" spans="1:8" s="5" customFormat="1" ht="14.1" customHeight="1" x14ac:dyDescent="0.25">
      <c r="A15" s="66"/>
      <c r="B15" s="11"/>
      <c r="C15" s="11"/>
      <c r="D15" s="55"/>
      <c r="E15" s="39"/>
      <c r="F15" s="53"/>
      <c r="G15" s="6"/>
      <c r="H15" s="6"/>
    </row>
    <row r="16" spans="1:8" s="5" customFormat="1" ht="18" customHeight="1" x14ac:dyDescent="0.25">
      <c r="A16" s="15" t="s">
        <v>37</v>
      </c>
      <c r="B16" s="363" t="s">
        <v>22</v>
      </c>
      <c r="C16" s="363"/>
      <c r="D16" s="53"/>
      <c r="E16" s="53"/>
      <c r="F16" s="53"/>
      <c r="G16" s="6"/>
    </row>
    <row r="17" spans="1:8" s="5" customFormat="1" ht="30.95" customHeight="1" x14ac:dyDescent="0.25">
      <c r="A17" s="66"/>
      <c r="C17" s="9" t="s">
        <v>5</v>
      </c>
      <c r="D17" s="371"/>
      <c r="E17" s="371"/>
      <c r="F17" s="371"/>
      <c r="G17" s="6"/>
      <c r="H17" s="376" t="s">
        <v>30</v>
      </c>
    </row>
    <row r="18" spans="1:8" s="5" customFormat="1" ht="30.95" customHeight="1" x14ac:dyDescent="0.25">
      <c r="A18" s="66"/>
      <c r="C18" s="9" t="s">
        <v>6</v>
      </c>
      <c r="D18" s="371"/>
      <c r="E18" s="371"/>
      <c r="F18" s="371"/>
      <c r="G18" s="6"/>
      <c r="H18" s="378"/>
    </row>
    <row r="19" spans="1:8" s="5" customFormat="1" ht="11.1" customHeight="1" x14ac:dyDescent="0.25">
      <c r="A19" s="66"/>
      <c r="C19" s="8"/>
      <c r="D19" s="39"/>
      <c r="E19" s="39"/>
      <c r="F19" s="39"/>
      <c r="G19" s="6"/>
      <c r="H19" s="10"/>
    </row>
    <row r="20" spans="1:8" s="5" customFormat="1" ht="18.75" x14ac:dyDescent="0.25">
      <c r="A20" s="15" t="s">
        <v>38</v>
      </c>
      <c r="B20" s="363" t="s">
        <v>23</v>
      </c>
      <c r="C20" s="363"/>
      <c r="D20" s="53"/>
      <c r="E20" s="53"/>
      <c r="F20" s="53"/>
      <c r="G20" s="6"/>
      <c r="H20" s="6"/>
    </row>
    <row r="21" spans="1:8" s="5" customFormat="1" ht="29.1" customHeight="1" x14ac:dyDescent="0.25">
      <c r="A21" s="66"/>
      <c r="C21" s="9" t="s">
        <v>287</v>
      </c>
      <c r="D21" s="57" t="s">
        <v>559</v>
      </c>
      <c r="E21" s="86"/>
      <c r="F21" s="86"/>
      <c r="G21" s="6"/>
      <c r="H21" s="6"/>
    </row>
    <row r="22" spans="1:8" s="5" customFormat="1" ht="29.1" customHeight="1" x14ac:dyDescent="0.25">
      <c r="A22" s="66"/>
      <c r="C22" s="9" t="s">
        <v>286</v>
      </c>
      <c r="D22" s="19"/>
      <c r="E22" s="86"/>
      <c r="F22" s="86"/>
      <c r="G22" s="6"/>
      <c r="H22" s="6"/>
    </row>
    <row r="23" spans="1:8" s="5" customFormat="1" ht="29.1" customHeight="1" x14ac:dyDescent="0.25">
      <c r="A23" s="66"/>
      <c r="C23" s="9" t="s">
        <v>24</v>
      </c>
      <c r="D23" s="371" t="s">
        <v>560</v>
      </c>
      <c r="E23" s="371"/>
      <c r="F23" s="371"/>
      <c r="G23" s="6"/>
      <c r="H23" s="6"/>
    </row>
    <row r="24" spans="1:8" s="5" customFormat="1" ht="18" customHeight="1" x14ac:dyDescent="0.25">
      <c r="A24" s="66"/>
      <c r="C24" s="8"/>
      <c r="D24" s="39"/>
      <c r="E24" s="39"/>
      <c r="F24" s="39"/>
      <c r="G24" s="6"/>
      <c r="H24" s="6"/>
    </row>
    <row r="25" spans="1:8" s="5" customFormat="1" ht="30" customHeight="1" x14ac:dyDescent="0.25">
      <c r="A25" s="15" t="s">
        <v>39</v>
      </c>
      <c r="B25" s="363" t="s">
        <v>26</v>
      </c>
      <c r="C25" s="363"/>
      <c r="D25" s="371" t="s">
        <v>561</v>
      </c>
      <c r="E25" s="371"/>
      <c r="F25" s="371"/>
      <c r="G25" s="6"/>
      <c r="H25" s="6"/>
    </row>
    <row r="26" spans="1:8" s="5" customFormat="1" ht="30" customHeight="1" x14ac:dyDescent="0.25">
      <c r="A26" s="66"/>
      <c r="B26" s="363"/>
      <c r="C26" s="363"/>
      <c r="D26" s="371" t="s">
        <v>562</v>
      </c>
      <c r="E26" s="371"/>
      <c r="F26" s="371"/>
      <c r="G26" s="6"/>
      <c r="H26" s="6"/>
    </row>
    <row r="27" spans="1:8" s="5" customFormat="1" ht="30" customHeight="1" x14ac:dyDescent="0.25">
      <c r="A27" s="66"/>
      <c r="B27" s="363"/>
      <c r="C27" s="363"/>
      <c r="D27" s="371" t="s">
        <v>563</v>
      </c>
      <c r="E27" s="371"/>
      <c r="F27" s="371"/>
      <c r="G27" s="6"/>
      <c r="H27" s="6"/>
    </row>
    <row r="28" spans="1:8" s="5" customFormat="1" ht="30" customHeight="1" x14ac:dyDescent="0.25">
      <c r="A28" s="66"/>
      <c r="B28" s="363"/>
      <c r="C28" s="363"/>
      <c r="D28" s="371" t="s">
        <v>564</v>
      </c>
      <c r="E28" s="371"/>
      <c r="F28" s="371"/>
      <c r="G28" s="6"/>
      <c r="H28" s="6"/>
    </row>
    <row r="29" spans="1:8" s="5" customFormat="1" ht="12.95" customHeight="1" x14ac:dyDescent="0.25">
      <c r="A29" s="66"/>
      <c r="B29" s="9"/>
      <c r="C29" s="9"/>
      <c r="D29" s="39"/>
      <c r="E29" s="39"/>
      <c r="F29" s="39"/>
      <c r="G29" s="6"/>
      <c r="H29" s="6"/>
    </row>
    <row r="30" spans="1:8" s="5" customFormat="1" ht="30" customHeight="1" x14ac:dyDescent="0.25">
      <c r="A30" s="15" t="s">
        <v>40</v>
      </c>
      <c r="B30" s="363" t="s">
        <v>27</v>
      </c>
      <c r="C30" s="363"/>
      <c r="D30" s="373"/>
      <c r="E30" s="368"/>
      <c r="F30" s="369"/>
      <c r="G30" s="6"/>
      <c r="H30" s="6"/>
    </row>
    <row r="31" spans="1:8" s="5" customFormat="1" ht="12.95" customHeight="1" x14ac:dyDescent="0.25">
      <c r="A31" s="66"/>
      <c r="B31" s="9"/>
      <c r="C31" s="9"/>
      <c r="D31" s="39"/>
      <c r="E31" s="39"/>
      <c r="F31" s="39"/>
      <c r="G31" s="6"/>
      <c r="H31" s="6"/>
    </row>
    <row r="32" spans="1:8" s="5" customFormat="1" ht="30" customHeight="1" x14ac:dyDescent="0.25">
      <c r="A32" s="15" t="s">
        <v>41</v>
      </c>
      <c r="B32" s="363" t="s">
        <v>28</v>
      </c>
      <c r="C32" s="363"/>
      <c r="D32" s="373"/>
      <c r="E32" s="368"/>
      <c r="F32" s="369"/>
      <c r="G32" s="6"/>
      <c r="H32" s="6"/>
    </row>
    <row r="33" spans="1:8" s="5" customFormat="1" ht="18.75" x14ac:dyDescent="0.25"/>
    <row r="34" spans="1:8" s="5" customFormat="1" ht="30" customHeight="1" x14ac:dyDescent="0.25">
      <c r="A34" s="15" t="s">
        <v>277</v>
      </c>
      <c r="B34" s="363" t="s">
        <v>278</v>
      </c>
      <c r="C34" s="363"/>
      <c r="D34" s="364" t="str">
        <f>[1]IDENTITAS!$D$34</f>
        <v>http://magisterbio.sci.unhas.ac.id</v>
      </c>
      <c r="E34" s="365"/>
      <c r="F34" s="366"/>
      <c r="G34" s="6"/>
      <c r="H34" s="6"/>
    </row>
    <row r="35" spans="1:8" s="5" customFormat="1" ht="12.95" customHeight="1" x14ac:dyDescent="0.25">
      <c r="A35" s="66"/>
      <c r="B35" s="9"/>
      <c r="C35" s="9"/>
      <c r="D35" s="39"/>
      <c r="E35" s="39"/>
      <c r="F35" s="39"/>
      <c r="G35" s="6"/>
      <c r="H35" s="6"/>
    </row>
    <row r="36" spans="1:8" s="5" customFormat="1" ht="30" customHeight="1" x14ac:dyDescent="0.25">
      <c r="A36" s="15" t="s">
        <v>279</v>
      </c>
      <c r="B36" s="363" t="s">
        <v>280</v>
      </c>
      <c r="C36" s="363"/>
      <c r="D36" s="367" t="str">
        <f>[1]IDENTITAS!$D$36</f>
        <v>magisterbio@unhas.ac.id</v>
      </c>
      <c r="E36" s="368"/>
      <c r="F36" s="369"/>
      <c r="G36" s="6"/>
      <c r="H36" s="6"/>
    </row>
    <row r="37" spans="1:8" s="5" customFormat="1" ht="18.75" x14ac:dyDescent="0.25"/>
    <row r="38" spans="1:8" s="5" customFormat="1" ht="18.75" x14ac:dyDescent="0.25"/>
    <row r="39" spans="1:8" s="5" customFormat="1" ht="18.75" x14ac:dyDescent="0.25"/>
    <row r="40" spans="1:8" s="5" customFormat="1" ht="18.75" x14ac:dyDescent="0.25"/>
    <row r="41" spans="1:8" s="5" customFormat="1" ht="18.75" x14ac:dyDescent="0.25"/>
    <row r="42" spans="1:8" s="5" customFormat="1" ht="18.75" x14ac:dyDescent="0.25"/>
    <row r="43" spans="1:8" s="5" customFormat="1" ht="18.75" x14ac:dyDescent="0.25"/>
    <row r="44" spans="1:8" s="5" customFormat="1" ht="18.75" x14ac:dyDescent="0.25"/>
    <row r="45" spans="1:8" s="5" customFormat="1" ht="18.75" x14ac:dyDescent="0.25"/>
    <row r="46" spans="1:8" s="5" customFormat="1" ht="18.75" x14ac:dyDescent="0.25"/>
    <row r="47" spans="1:8" s="5" customFormat="1" ht="18.75" x14ac:dyDescent="0.25"/>
    <row r="48" spans="1:8" s="5" customFormat="1" ht="18.75" x14ac:dyDescent="0.25"/>
    <row r="49" s="5" customFormat="1" ht="18.75" x14ac:dyDescent="0.25"/>
    <row r="50" s="5" customFormat="1" ht="18.75" x14ac:dyDescent="0.25"/>
    <row r="51" s="5" customFormat="1" ht="18.75" x14ac:dyDescent="0.25"/>
    <row r="52" s="5" customFormat="1" ht="18.75" x14ac:dyDescent="0.25"/>
    <row r="53" s="5" customFormat="1" ht="18.75" x14ac:dyDescent="0.25"/>
    <row r="54" s="5" customFormat="1" ht="18.75" x14ac:dyDescent="0.25"/>
    <row r="55" s="5" customFormat="1" ht="18.75" x14ac:dyDescent="0.25"/>
    <row r="56" s="5" customFormat="1" ht="18.75" x14ac:dyDescent="0.25"/>
    <row r="57" s="5" customFormat="1" ht="18.75" x14ac:dyDescent="0.25"/>
    <row r="58" s="5" customFormat="1" ht="18.75" x14ac:dyDescent="0.25"/>
    <row r="59" s="5" customFormat="1" ht="18.75" x14ac:dyDescent="0.25"/>
    <row r="60" s="5" customFormat="1" ht="18.75" x14ac:dyDescent="0.25"/>
    <row r="61" s="5" customFormat="1" ht="18.75" x14ac:dyDescent="0.25"/>
    <row r="62" s="5" customFormat="1" ht="18.75" x14ac:dyDescent="0.25"/>
    <row r="63" s="5" customFormat="1" ht="18.75" x14ac:dyDescent="0.25"/>
    <row r="64" s="5" customFormat="1" ht="18.75" x14ac:dyDescent="0.25"/>
    <row r="65" s="5" customFormat="1" ht="18.75" x14ac:dyDescent="0.25"/>
    <row r="66" s="5" customFormat="1" ht="18.75" x14ac:dyDescent="0.25"/>
    <row r="67" s="5" customFormat="1" ht="18.75" x14ac:dyDescent="0.25"/>
    <row r="68" s="5" customFormat="1" ht="18.75" x14ac:dyDescent="0.25"/>
    <row r="69" s="5" customFormat="1" ht="18.75" x14ac:dyDescent="0.25"/>
  </sheetData>
  <sheetProtection selectLockedCells="1"/>
  <mergeCells count="34">
    <mergeCell ref="D23:F23"/>
    <mergeCell ref="B16:C16"/>
    <mergeCell ref="B20:C20"/>
    <mergeCell ref="B30:C30"/>
    <mergeCell ref="B32:C32"/>
    <mergeCell ref="B25:C28"/>
    <mergeCell ref="D25:F25"/>
    <mergeCell ref="D27:F27"/>
    <mergeCell ref="D28:F28"/>
    <mergeCell ref="D30:F30"/>
    <mergeCell ref="D32:F32"/>
    <mergeCell ref="B7:C7"/>
    <mergeCell ref="B8:C8"/>
    <mergeCell ref="B9:C9"/>
    <mergeCell ref="H10:H12"/>
    <mergeCell ref="H17:H18"/>
    <mergeCell ref="D17:F17"/>
    <mergeCell ref="D18:F18"/>
    <mergeCell ref="B34:C34"/>
    <mergeCell ref="D34:F34"/>
    <mergeCell ref="B36:C36"/>
    <mergeCell ref="D36:F36"/>
    <mergeCell ref="A3:G3"/>
    <mergeCell ref="D26:F26"/>
    <mergeCell ref="B14:C14"/>
    <mergeCell ref="D5:F5"/>
    <mergeCell ref="D6:F6"/>
    <mergeCell ref="D7:F7"/>
    <mergeCell ref="D8:F8"/>
    <mergeCell ref="D10:F10"/>
    <mergeCell ref="D11:F11"/>
    <mergeCell ref="D12:F12"/>
    <mergeCell ref="B5:C5"/>
    <mergeCell ref="B6:C6"/>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anchor moveWithCells="1">
                  <from>
                    <xdr:col>3</xdr:col>
                    <xdr:colOff>31750</xdr:colOff>
                    <xdr:row>13</xdr:row>
                    <xdr:rowOff>107950</xdr:rowOff>
                  </from>
                  <to>
                    <xdr:col>3</xdr:col>
                    <xdr:colOff>2165350</xdr:colOff>
                    <xdr:row>13</xdr:row>
                    <xdr:rowOff>342900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FF00"/>
  </sheetPr>
  <dimension ref="A4:M20"/>
  <sheetViews>
    <sheetView topLeftCell="B15" workbookViewId="0" xr3:uid="{7075697D-051A-5480-9A35-AA80E904E1A1}">
      <selection activeCell="J18" sqref="J18"/>
    </sheetView>
  </sheetViews>
  <sheetFormatPr defaultColWidth="10.8515625" defaultRowHeight="18.75" x14ac:dyDescent="0.25"/>
  <cols>
    <col min="1" max="1" width="7.890625" style="5" customWidth="1"/>
    <col min="2" max="2" width="8.13671875" style="5" customWidth="1"/>
    <col min="3" max="3" width="7.890625" style="5" customWidth="1"/>
    <col min="4" max="5" width="14.0546875" style="5" customWidth="1"/>
    <col min="6" max="6" width="22.31640625" style="5" customWidth="1"/>
    <col min="7" max="9" width="17.140625" style="5" customWidth="1"/>
    <col min="10" max="10" width="9.6171875" style="5" customWidth="1"/>
    <col min="11" max="12" width="13.31640625" style="5" customWidth="1"/>
    <col min="13" max="13" width="12.9453125" style="5" customWidth="1"/>
    <col min="14" max="16384" width="10.8515625" style="5"/>
  </cols>
  <sheetData>
    <row r="4" spans="1:13" ht="33" customHeight="1" x14ac:dyDescent="0.25">
      <c r="A4" s="370" t="s">
        <v>522</v>
      </c>
      <c r="B4" s="370"/>
      <c r="C4" s="370"/>
      <c r="D4" s="370"/>
      <c r="E4" s="370"/>
      <c r="F4" s="370"/>
      <c r="G4" s="370"/>
      <c r="H4" s="370"/>
      <c r="I4" s="370"/>
      <c r="J4" s="21"/>
      <c r="K4" s="21"/>
      <c r="L4" s="21"/>
      <c r="M4" s="21"/>
    </row>
    <row r="5" spans="1:13" x14ac:dyDescent="0.25">
      <c r="A5" s="138" t="s">
        <v>238</v>
      </c>
      <c r="B5" s="437" t="s">
        <v>239</v>
      </c>
      <c r="C5" s="437"/>
      <c r="D5" s="437"/>
      <c r="E5" s="437"/>
      <c r="F5" s="437"/>
      <c r="G5" s="437"/>
      <c r="H5" s="437"/>
      <c r="I5" s="437"/>
      <c r="J5" s="437"/>
      <c r="K5" s="437"/>
      <c r="L5" s="437"/>
    </row>
    <row r="6" spans="1:13" x14ac:dyDescent="0.25">
      <c r="B6" s="488" t="s">
        <v>42</v>
      </c>
      <c r="C6" s="489" t="s">
        <v>240</v>
      </c>
      <c r="D6" s="489"/>
      <c r="E6" s="489"/>
      <c r="F6" s="488" t="s">
        <v>245</v>
      </c>
      <c r="G6" s="488"/>
      <c r="H6" s="488"/>
      <c r="I6" s="488"/>
    </row>
    <row r="7" spans="1:13" ht="69" x14ac:dyDescent="0.25">
      <c r="B7" s="488"/>
      <c r="C7" s="489"/>
      <c r="D7" s="489"/>
      <c r="E7" s="489"/>
      <c r="F7" s="77" t="s">
        <v>241</v>
      </c>
      <c r="G7" s="77" t="s">
        <v>242</v>
      </c>
      <c r="H7" s="77" t="s">
        <v>243</v>
      </c>
      <c r="I7" s="77" t="s">
        <v>244</v>
      </c>
    </row>
    <row r="8" spans="1:13" x14ac:dyDescent="0.25">
      <c r="B8" s="114" t="s">
        <v>52</v>
      </c>
      <c r="C8" s="490" t="s">
        <v>53</v>
      </c>
      <c r="D8" s="491"/>
      <c r="E8" s="492"/>
      <c r="F8" s="115" t="s">
        <v>54</v>
      </c>
      <c r="G8" s="115" t="s">
        <v>55</v>
      </c>
      <c r="H8" s="115" t="s">
        <v>56</v>
      </c>
      <c r="I8" s="115" t="s">
        <v>57</v>
      </c>
    </row>
    <row r="9" spans="1:13" s="90" customFormat="1" ht="33.950000000000003" customHeight="1" x14ac:dyDescent="0.2">
      <c r="B9" s="129">
        <v>1</v>
      </c>
      <c r="C9" s="487" t="s">
        <v>68</v>
      </c>
      <c r="D9" s="487"/>
      <c r="E9" s="487"/>
      <c r="F9" s="130"/>
      <c r="G9" s="130"/>
      <c r="H9" s="130"/>
      <c r="I9" s="130" t="s">
        <v>902</v>
      </c>
    </row>
    <row r="10" spans="1:13" s="90" customFormat="1" ht="33.950000000000003" customHeight="1" x14ac:dyDescent="0.2">
      <c r="B10" s="129">
        <v>2</v>
      </c>
      <c r="C10" s="487" t="s">
        <v>246</v>
      </c>
      <c r="D10" s="487"/>
      <c r="E10" s="487"/>
      <c r="F10" s="130"/>
      <c r="G10" s="130"/>
      <c r="H10" s="130"/>
      <c r="I10" s="130" t="s">
        <v>902</v>
      </c>
    </row>
    <row r="11" spans="1:13" s="90" customFormat="1" ht="33.950000000000003" customHeight="1" x14ac:dyDescent="0.2">
      <c r="B11" s="129">
        <v>3</v>
      </c>
      <c r="C11" s="487" t="s">
        <v>247</v>
      </c>
      <c r="D11" s="487"/>
      <c r="E11" s="487"/>
      <c r="F11" s="130"/>
      <c r="G11" s="130"/>
      <c r="H11" s="130"/>
      <c r="I11" s="130" t="s">
        <v>902</v>
      </c>
    </row>
    <row r="12" spans="1:13" s="90" customFormat="1" ht="33.950000000000003" customHeight="1" x14ac:dyDescent="0.2">
      <c r="B12" s="129">
        <v>4</v>
      </c>
      <c r="C12" s="487" t="s">
        <v>248</v>
      </c>
      <c r="D12" s="487"/>
      <c r="E12" s="487"/>
      <c r="F12" s="130"/>
      <c r="G12" s="130"/>
      <c r="H12" s="130"/>
      <c r="I12" s="130" t="s">
        <v>902</v>
      </c>
    </row>
    <row r="13" spans="1:13" s="90" customFormat="1" ht="33.950000000000003" customHeight="1" x14ac:dyDescent="0.2">
      <c r="B13" s="129">
        <v>5</v>
      </c>
      <c r="C13" s="487" t="s">
        <v>249</v>
      </c>
      <c r="D13" s="487"/>
      <c r="E13" s="487"/>
      <c r="F13" s="130"/>
      <c r="G13" s="130"/>
      <c r="H13" s="130"/>
      <c r="I13" s="130" t="s">
        <v>902</v>
      </c>
    </row>
    <row r="14" spans="1:13" s="90" customFormat="1" ht="33.950000000000003" customHeight="1" x14ac:dyDescent="0.2">
      <c r="B14" s="129">
        <v>6</v>
      </c>
      <c r="C14" s="487" t="s">
        <v>250</v>
      </c>
      <c r="D14" s="487"/>
      <c r="E14" s="487"/>
      <c r="F14" s="130"/>
      <c r="G14" s="130"/>
      <c r="H14" s="130"/>
      <c r="I14" s="130" t="s">
        <v>902</v>
      </c>
    </row>
    <row r="15" spans="1:13" s="90" customFormat="1" ht="33.950000000000003" customHeight="1" x14ac:dyDescent="0.2">
      <c r="B15" s="129">
        <v>7</v>
      </c>
      <c r="C15" s="487" t="s">
        <v>67</v>
      </c>
      <c r="D15" s="487"/>
      <c r="E15" s="487"/>
      <c r="F15" s="130"/>
      <c r="G15" s="130"/>
      <c r="H15" s="130"/>
      <c r="I15" s="130" t="s">
        <v>902</v>
      </c>
    </row>
    <row r="16" spans="1:13" s="90" customFormat="1" ht="33.950000000000003" customHeight="1" x14ac:dyDescent="0.2">
      <c r="B16" s="129">
        <v>8</v>
      </c>
      <c r="C16" s="487" t="s">
        <v>251</v>
      </c>
      <c r="D16" s="487"/>
      <c r="E16" s="487"/>
      <c r="F16" s="130"/>
      <c r="G16" s="130"/>
      <c r="H16" s="130"/>
      <c r="I16" s="130" t="s">
        <v>902</v>
      </c>
    </row>
    <row r="17" spans="2:9" s="90" customFormat="1" ht="33.950000000000003" customHeight="1" x14ac:dyDescent="0.2">
      <c r="B17" s="129">
        <v>9</v>
      </c>
      <c r="C17" s="487" t="s">
        <v>252</v>
      </c>
      <c r="D17" s="487"/>
      <c r="E17" s="487"/>
      <c r="F17" s="130"/>
      <c r="G17" s="130"/>
      <c r="H17" s="130"/>
      <c r="I17" s="130" t="s">
        <v>902</v>
      </c>
    </row>
    <row r="18" spans="2:9" s="90" customFormat="1" ht="33.950000000000003" customHeight="1" x14ac:dyDescent="0.2">
      <c r="B18" s="129">
        <v>10</v>
      </c>
      <c r="C18" s="487" t="s">
        <v>253</v>
      </c>
      <c r="D18" s="487"/>
      <c r="E18" s="487"/>
      <c r="F18" s="130"/>
      <c r="G18" s="130"/>
      <c r="H18" s="130"/>
      <c r="I18" s="130" t="s">
        <v>902</v>
      </c>
    </row>
    <row r="19" spans="2:9" s="90" customFormat="1" ht="33.950000000000003" customHeight="1" x14ac:dyDescent="0.2">
      <c r="B19" s="129">
        <v>11</v>
      </c>
      <c r="C19" s="487" t="s">
        <v>254</v>
      </c>
      <c r="D19" s="487"/>
      <c r="E19" s="487"/>
      <c r="F19" s="130"/>
      <c r="G19" s="130"/>
      <c r="H19" s="130"/>
      <c r="I19" s="130" t="s">
        <v>902</v>
      </c>
    </row>
    <row r="20" spans="2:9" x14ac:dyDescent="0.25">
      <c r="F20" s="207">
        <f>COUNTIF(F9:F19,"v")</f>
        <v>0</v>
      </c>
      <c r="G20" s="207">
        <f t="shared" ref="G20:H20" si="0">COUNTIF(G9:G19,"v")</f>
        <v>0</v>
      </c>
      <c r="H20" s="207">
        <f t="shared" si="0"/>
        <v>0</v>
      </c>
      <c r="I20" s="207">
        <f>COUNTIF(I9:I19,"v")</f>
        <v>11</v>
      </c>
    </row>
  </sheetData>
  <mergeCells count="17">
    <mergeCell ref="C16:E16"/>
    <mergeCell ref="C17:E17"/>
    <mergeCell ref="C18:E18"/>
    <mergeCell ref="C19:E19"/>
    <mergeCell ref="C14:E14"/>
    <mergeCell ref="C15:E15"/>
    <mergeCell ref="A4:I4"/>
    <mergeCell ref="C10:E10"/>
    <mergeCell ref="C11:E11"/>
    <mergeCell ref="C12:E12"/>
    <mergeCell ref="C13:E13"/>
    <mergeCell ref="B5:L5"/>
    <mergeCell ref="B6:B7"/>
    <mergeCell ref="C6:E7"/>
    <mergeCell ref="F6:I6"/>
    <mergeCell ref="C9:E9"/>
    <mergeCell ref="C8:E8"/>
  </mergeCells>
  <dataValidations count="1">
    <dataValidation type="list" allowBlank="1" showInputMessage="1" showErrorMessage="1" sqref="F9:I19" xr:uid="{00000000-0002-0000-1D00-000000000000}">
      <formula1>"V"</formula1>
    </dataValidation>
  </dataValidation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FF00"/>
  </sheetPr>
  <dimension ref="A4:M11"/>
  <sheetViews>
    <sheetView topLeftCell="A5" workbookViewId="0" xr3:uid="{C7A11F4D-6E51-5B1A-9CF2-8FFD2B06F078}">
      <selection activeCell="E7" sqref="E7"/>
    </sheetView>
  </sheetViews>
  <sheetFormatPr defaultColWidth="10.8515625" defaultRowHeight="18.75" x14ac:dyDescent="0.25"/>
  <cols>
    <col min="1" max="1" width="7.890625" style="5" customWidth="1"/>
    <col min="2" max="2" width="8.13671875" style="5" customWidth="1"/>
    <col min="3" max="3" width="13.31640625" style="5" customWidth="1"/>
    <col min="4" max="4" width="14.0546875" style="5" customWidth="1"/>
    <col min="5" max="7" width="14.42578125" style="5" customWidth="1"/>
    <col min="8" max="8" width="14.0546875" style="5" customWidth="1"/>
    <col min="9" max="9" width="14.42578125" style="5" customWidth="1"/>
    <col min="10" max="10" width="9.6171875" style="5" customWidth="1"/>
    <col min="11" max="12" width="13.31640625" style="5" customWidth="1"/>
    <col min="13" max="13" width="32.921875" style="5" customWidth="1"/>
    <col min="14" max="16384" width="10.8515625" style="5"/>
  </cols>
  <sheetData>
    <row r="4" spans="1:13" ht="35.1" customHeight="1" x14ac:dyDescent="0.25">
      <c r="A4" s="370" t="s">
        <v>523</v>
      </c>
      <c r="B4" s="370"/>
      <c r="C4" s="370"/>
      <c r="D4" s="370"/>
      <c r="E4" s="370"/>
      <c r="F4" s="370"/>
      <c r="G4" s="370"/>
      <c r="H4" s="370"/>
      <c r="I4" s="370"/>
      <c r="J4" s="21"/>
      <c r="K4" s="21"/>
      <c r="L4" s="21"/>
      <c r="M4" s="21"/>
    </row>
    <row r="5" spans="1:13" ht="65.25" customHeight="1" x14ac:dyDescent="0.25">
      <c r="A5" s="131" t="s">
        <v>262</v>
      </c>
      <c r="B5" s="419" t="s">
        <v>255</v>
      </c>
      <c r="C5" s="419"/>
      <c r="D5" s="419"/>
      <c r="E5" s="419"/>
      <c r="F5" s="419"/>
      <c r="G5" s="419"/>
      <c r="H5" s="419"/>
      <c r="I5" s="44"/>
      <c r="J5" s="44"/>
      <c r="K5" s="44"/>
      <c r="L5" s="44"/>
      <c r="M5" s="44"/>
    </row>
    <row r="6" spans="1:13" ht="23.1" customHeight="1" thickBot="1" x14ac:dyDescent="0.3">
      <c r="B6" s="361" t="s">
        <v>256</v>
      </c>
      <c r="C6" s="361"/>
      <c r="D6" s="494"/>
      <c r="E6" s="31" t="s">
        <v>84</v>
      </c>
      <c r="F6" s="31" t="s">
        <v>85</v>
      </c>
      <c r="G6" s="31" t="s">
        <v>86</v>
      </c>
      <c r="H6" s="31" t="s">
        <v>130</v>
      </c>
      <c r="I6" s="64"/>
      <c r="J6" s="3"/>
    </row>
    <row r="7" spans="1:13" ht="24.95" customHeight="1" thickBot="1" x14ac:dyDescent="0.3">
      <c r="B7" s="495" t="s">
        <v>257</v>
      </c>
      <c r="C7" s="496"/>
      <c r="D7" s="496"/>
      <c r="E7" s="325">
        <v>4</v>
      </c>
      <c r="F7" s="326">
        <v>5</v>
      </c>
      <c r="G7" s="326">
        <v>0</v>
      </c>
      <c r="H7" s="229">
        <f>SUM(E7:G7)</f>
        <v>9</v>
      </c>
      <c r="I7" s="64"/>
    </row>
    <row r="8" spans="1:13" ht="24.95" customHeight="1" thickBot="1" x14ac:dyDescent="0.3">
      <c r="B8" s="495" t="s">
        <v>258</v>
      </c>
      <c r="C8" s="496"/>
      <c r="D8" s="496"/>
      <c r="E8" s="327">
        <v>2</v>
      </c>
      <c r="F8" s="328">
        <v>5</v>
      </c>
      <c r="G8" s="328">
        <v>1</v>
      </c>
      <c r="H8" s="229">
        <f t="shared" ref="H8:H11" si="0">SUM(E8:G8)</f>
        <v>8</v>
      </c>
      <c r="I8" s="64"/>
    </row>
    <row r="9" spans="1:13" ht="24.95" customHeight="1" thickBot="1" x14ac:dyDescent="0.3">
      <c r="B9" s="495" t="s">
        <v>259</v>
      </c>
      <c r="C9" s="496"/>
      <c r="D9" s="496"/>
      <c r="E9" s="327">
        <v>1</v>
      </c>
      <c r="F9" s="328">
        <v>4</v>
      </c>
      <c r="G9" s="328">
        <v>5</v>
      </c>
      <c r="H9" s="229">
        <f t="shared" si="0"/>
        <v>10</v>
      </c>
      <c r="I9" s="64"/>
    </row>
    <row r="10" spans="1:13" ht="39.950000000000003" customHeight="1" thickBot="1" x14ac:dyDescent="0.3">
      <c r="B10" s="497" t="s">
        <v>260</v>
      </c>
      <c r="C10" s="498"/>
      <c r="D10" s="499"/>
      <c r="E10" s="327">
        <v>1</v>
      </c>
      <c r="F10" s="328">
        <v>2</v>
      </c>
      <c r="G10" s="328">
        <v>0</v>
      </c>
      <c r="H10" s="229">
        <f t="shared" si="0"/>
        <v>3</v>
      </c>
      <c r="I10" s="64"/>
    </row>
    <row r="11" spans="1:13" ht="24.95" customHeight="1" x14ac:dyDescent="0.25">
      <c r="B11" s="493" t="s">
        <v>261</v>
      </c>
      <c r="C11" s="493"/>
      <c r="D11" s="493"/>
      <c r="E11" s="65">
        <v>0</v>
      </c>
      <c r="F11" s="65">
        <v>0</v>
      </c>
      <c r="G11" s="63">
        <v>0</v>
      </c>
      <c r="H11" s="229">
        <f t="shared" si="0"/>
        <v>0</v>
      </c>
      <c r="I11" s="64"/>
    </row>
  </sheetData>
  <mergeCells count="8">
    <mergeCell ref="A4:I4"/>
    <mergeCell ref="B5:H5"/>
    <mergeCell ref="B11:D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FF00"/>
  </sheetPr>
  <dimension ref="A4:J89"/>
  <sheetViews>
    <sheetView topLeftCell="A81" workbookViewId="0" xr3:uid="{D979DC6D-665A-5B40-B235-9A07D260EAB6}">
      <selection activeCell="A100" sqref="A100"/>
    </sheetView>
  </sheetViews>
  <sheetFormatPr defaultColWidth="10.8515625" defaultRowHeight="18.75" x14ac:dyDescent="0.25"/>
  <cols>
    <col min="1" max="1" width="6.53515625" style="5" customWidth="1"/>
    <col min="2" max="2" width="8.875" style="18" customWidth="1"/>
    <col min="3" max="3" width="46.85546875" style="23" customWidth="1"/>
    <col min="4" max="4" width="45.99609375" style="23" customWidth="1"/>
    <col min="5" max="5" width="33.6640625" style="71" customWidth="1"/>
    <col min="6" max="7" width="14.55078125" style="67" customWidth="1"/>
    <col min="8" max="8" width="9.98828125" style="68" customWidth="1"/>
    <col min="9" max="9" width="9.6171875" style="68" bestFit="1" customWidth="1"/>
    <col min="10" max="10" width="14.671875" style="68" customWidth="1"/>
    <col min="11" max="16384" width="10.8515625" style="5"/>
  </cols>
  <sheetData>
    <row r="4" spans="1:10" ht="30.95" customHeight="1" x14ac:dyDescent="0.25">
      <c r="A4" s="370" t="s">
        <v>524</v>
      </c>
      <c r="B4" s="370"/>
      <c r="C4" s="370"/>
      <c r="D4" s="370"/>
      <c r="E4" s="370"/>
      <c r="F4" s="370"/>
      <c r="G4" s="370"/>
      <c r="H4" s="370"/>
      <c r="I4" s="370"/>
      <c r="J4" s="370"/>
    </row>
    <row r="5" spans="1:10" ht="21.95" customHeight="1" x14ac:dyDescent="0.25">
      <c r="A5" s="131" t="s">
        <v>438</v>
      </c>
      <c r="B5" s="406" t="s">
        <v>273</v>
      </c>
      <c r="C5" s="406"/>
      <c r="D5" s="406"/>
      <c r="E5" s="406"/>
      <c r="F5" s="406"/>
      <c r="G5" s="406"/>
      <c r="H5" s="406"/>
      <c r="I5" s="406"/>
      <c r="J5" s="406"/>
    </row>
    <row r="6" spans="1:10" ht="18" customHeight="1" x14ac:dyDescent="0.25">
      <c r="A6" s="12"/>
      <c r="B6" s="407" t="s">
        <v>42</v>
      </c>
      <c r="C6" s="411" t="s">
        <v>527</v>
      </c>
      <c r="D6" s="411" t="s">
        <v>274</v>
      </c>
      <c r="E6" s="411" t="s">
        <v>275</v>
      </c>
      <c r="F6" s="413" t="s">
        <v>276</v>
      </c>
      <c r="G6" s="413" t="s">
        <v>526</v>
      </c>
      <c r="H6" s="420" t="s">
        <v>528</v>
      </c>
      <c r="I6" s="420"/>
      <c r="J6" s="420"/>
    </row>
    <row r="7" spans="1:10" x14ac:dyDescent="0.25">
      <c r="A7" s="46"/>
      <c r="B7" s="408"/>
      <c r="C7" s="412"/>
      <c r="D7" s="412"/>
      <c r="E7" s="412"/>
      <c r="F7" s="414"/>
      <c r="G7" s="414"/>
      <c r="H7" s="33" t="s">
        <v>92</v>
      </c>
      <c r="I7" s="33" t="s">
        <v>94</v>
      </c>
      <c r="J7" s="33" t="s">
        <v>95</v>
      </c>
    </row>
    <row r="8" spans="1:10" x14ac:dyDescent="0.25">
      <c r="A8" s="46"/>
      <c r="B8" s="36" t="s">
        <v>52</v>
      </c>
      <c r="C8" s="69" t="s">
        <v>53</v>
      </c>
      <c r="D8" s="72" t="s">
        <v>54</v>
      </c>
      <c r="E8" s="37" t="s">
        <v>55</v>
      </c>
      <c r="F8" s="37" t="s">
        <v>56</v>
      </c>
      <c r="G8" s="37"/>
      <c r="H8" s="37" t="s">
        <v>57</v>
      </c>
      <c r="I8" s="37" t="s">
        <v>58</v>
      </c>
      <c r="J8" s="37" t="s">
        <v>59</v>
      </c>
    </row>
    <row r="9" spans="1:10" s="90" customFormat="1" ht="35.25" customHeight="1" x14ac:dyDescent="0.2">
      <c r="A9" s="86"/>
      <c r="B9" s="19">
        <v>1</v>
      </c>
      <c r="C9" s="19" t="s">
        <v>803</v>
      </c>
      <c r="D9" s="19" t="s">
        <v>804</v>
      </c>
      <c r="E9" s="97" t="s">
        <v>805</v>
      </c>
      <c r="F9" s="237">
        <v>2017</v>
      </c>
      <c r="G9" s="237" t="s">
        <v>806</v>
      </c>
      <c r="H9" s="74" t="s">
        <v>603</v>
      </c>
      <c r="I9" s="75"/>
      <c r="J9" s="75"/>
    </row>
    <row r="10" spans="1:10" s="90" customFormat="1" ht="35.25" customHeight="1" x14ac:dyDescent="0.2">
      <c r="A10" s="86"/>
      <c r="B10" s="19">
        <v>2</v>
      </c>
      <c r="C10" s="19" t="s">
        <v>807</v>
      </c>
      <c r="D10" s="19" t="s">
        <v>808</v>
      </c>
      <c r="E10" s="97" t="s">
        <v>805</v>
      </c>
      <c r="F10" s="237">
        <v>2017</v>
      </c>
      <c r="G10" s="237" t="s">
        <v>806</v>
      </c>
      <c r="H10" s="74" t="s">
        <v>603</v>
      </c>
      <c r="I10" s="75"/>
      <c r="J10" s="75"/>
    </row>
    <row r="11" spans="1:10" s="90" customFormat="1" ht="35.1" customHeight="1" x14ac:dyDescent="0.2">
      <c r="A11" s="86"/>
      <c r="B11" s="19">
        <v>3</v>
      </c>
      <c r="C11" s="19" t="s">
        <v>809</v>
      </c>
      <c r="D11" s="19" t="s">
        <v>810</v>
      </c>
      <c r="E11" s="97" t="s">
        <v>805</v>
      </c>
      <c r="F11" s="237">
        <v>2017</v>
      </c>
      <c r="G11" s="237" t="s">
        <v>806</v>
      </c>
      <c r="H11" s="74" t="s">
        <v>603</v>
      </c>
      <c r="I11" s="75"/>
      <c r="J11" s="75"/>
    </row>
    <row r="12" spans="1:10" s="90" customFormat="1" ht="35.1" customHeight="1" x14ac:dyDescent="0.2">
      <c r="A12" s="86"/>
      <c r="B12" s="509">
        <v>4</v>
      </c>
      <c r="C12" s="506" t="s">
        <v>812</v>
      </c>
      <c r="D12" s="500" t="s">
        <v>811</v>
      </c>
      <c r="E12" s="500" t="s">
        <v>805</v>
      </c>
      <c r="F12" s="500">
        <v>2017</v>
      </c>
      <c r="G12" s="500" t="s">
        <v>806</v>
      </c>
      <c r="H12" s="503" t="s">
        <v>603</v>
      </c>
      <c r="I12" s="503"/>
      <c r="J12" s="506"/>
    </row>
    <row r="13" spans="1:10" s="90" customFormat="1" ht="13.5" customHeight="1" x14ac:dyDescent="0.2">
      <c r="A13" s="86"/>
      <c r="B13" s="510"/>
      <c r="C13" s="507"/>
      <c r="D13" s="501"/>
      <c r="E13" s="501"/>
      <c r="F13" s="501"/>
      <c r="G13" s="501"/>
      <c r="H13" s="504"/>
      <c r="I13" s="504"/>
      <c r="J13" s="507"/>
    </row>
    <row r="14" spans="1:10" s="90" customFormat="1" ht="34.5" hidden="1" customHeight="1" x14ac:dyDescent="0.2">
      <c r="A14" s="86"/>
      <c r="B14" s="510"/>
      <c r="C14" s="507"/>
      <c r="D14" s="501"/>
      <c r="E14" s="501"/>
      <c r="F14" s="501"/>
      <c r="G14" s="501"/>
      <c r="H14" s="504"/>
      <c r="I14" s="504"/>
      <c r="J14" s="507"/>
    </row>
    <row r="15" spans="1:10" s="90" customFormat="1" ht="34.5" hidden="1" customHeight="1" x14ac:dyDescent="0.2">
      <c r="A15" s="86"/>
      <c r="B15" s="511"/>
      <c r="C15" s="508"/>
      <c r="D15" s="502"/>
      <c r="E15" s="502"/>
      <c r="F15" s="502"/>
      <c r="G15" s="502"/>
      <c r="H15" s="505"/>
      <c r="I15" s="505"/>
      <c r="J15" s="508"/>
    </row>
    <row r="16" spans="1:10" s="90" customFormat="1" ht="45.75" customHeight="1" x14ac:dyDescent="0.2">
      <c r="A16" s="86"/>
      <c r="B16" s="509">
        <v>5</v>
      </c>
      <c r="C16" s="500" t="s">
        <v>827</v>
      </c>
      <c r="D16" s="516" t="s">
        <v>813</v>
      </c>
      <c r="E16" s="500" t="s">
        <v>805</v>
      </c>
      <c r="F16" s="500">
        <v>2017</v>
      </c>
      <c r="G16" s="500" t="s">
        <v>806</v>
      </c>
      <c r="H16" s="500" t="s">
        <v>603</v>
      </c>
      <c r="I16" s="506"/>
      <c r="J16" s="500"/>
    </row>
    <row r="17" spans="1:10" s="90" customFormat="1" ht="34.5" hidden="1" customHeight="1" x14ac:dyDescent="0.2">
      <c r="A17" s="86"/>
      <c r="B17" s="511"/>
      <c r="C17" s="502"/>
      <c r="D17" s="513"/>
      <c r="E17" s="502"/>
      <c r="F17" s="502"/>
      <c r="G17" s="502"/>
      <c r="H17" s="502"/>
      <c r="I17" s="508"/>
      <c r="J17" s="502"/>
    </row>
    <row r="18" spans="1:10" s="90" customFormat="1" ht="35.1" customHeight="1" x14ac:dyDescent="0.2">
      <c r="A18" s="86"/>
      <c r="B18" s="509">
        <v>6</v>
      </c>
      <c r="C18" s="506" t="s">
        <v>814</v>
      </c>
      <c r="D18" s="500" t="s">
        <v>815</v>
      </c>
      <c r="E18" s="506" t="s">
        <v>816</v>
      </c>
      <c r="F18" s="506">
        <v>2017</v>
      </c>
      <c r="G18" s="500" t="s">
        <v>806</v>
      </c>
      <c r="H18" s="500" t="s">
        <v>603</v>
      </c>
      <c r="I18" s="506"/>
      <c r="J18" s="506"/>
    </row>
    <row r="19" spans="1:10" s="90" customFormat="1" ht="14.25" customHeight="1" x14ac:dyDescent="0.2">
      <c r="A19" s="86"/>
      <c r="B19" s="510"/>
      <c r="C19" s="518"/>
      <c r="D19" s="518"/>
      <c r="E19" s="518"/>
      <c r="F19" s="518"/>
      <c r="G19" s="518"/>
      <c r="H19" s="518"/>
      <c r="I19" s="507"/>
      <c r="J19" s="507"/>
    </row>
    <row r="20" spans="1:10" s="90" customFormat="1" ht="34.5" hidden="1" customHeight="1" x14ac:dyDescent="0.2">
      <c r="A20" s="86"/>
      <c r="B20" s="510"/>
      <c r="C20" s="518"/>
      <c r="D20" s="518"/>
      <c r="E20" s="518"/>
      <c r="F20" s="518"/>
      <c r="G20" s="518"/>
      <c r="H20" s="518"/>
      <c r="I20" s="507"/>
      <c r="J20" s="507"/>
    </row>
    <row r="21" spans="1:10" s="90" customFormat="1" ht="34.5" hidden="1" customHeight="1" x14ac:dyDescent="0.2">
      <c r="A21" s="86"/>
      <c r="B21" s="511"/>
      <c r="C21" s="519"/>
      <c r="D21" s="519"/>
      <c r="E21" s="519"/>
      <c r="F21" s="519"/>
      <c r="G21" s="519"/>
      <c r="H21" s="519"/>
      <c r="I21" s="508"/>
      <c r="J21" s="508"/>
    </row>
    <row r="22" spans="1:10" s="90" customFormat="1" ht="35.1" customHeight="1" x14ac:dyDescent="0.2">
      <c r="A22" s="86"/>
      <c r="B22" s="509">
        <v>7</v>
      </c>
      <c r="C22" s="506" t="s">
        <v>817</v>
      </c>
      <c r="D22" s="500" t="s">
        <v>820</v>
      </c>
      <c r="E22" s="506" t="s">
        <v>816</v>
      </c>
      <c r="F22" s="506">
        <v>2017</v>
      </c>
      <c r="G22" s="506" t="s">
        <v>806</v>
      </c>
      <c r="H22" s="514" t="s">
        <v>603</v>
      </c>
      <c r="I22" s="506"/>
      <c r="J22" s="506"/>
    </row>
    <row r="23" spans="1:10" s="90" customFormat="1" ht="26.25" customHeight="1" x14ac:dyDescent="0.2">
      <c r="A23" s="86"/>
      <c r="B23" s="511"/>
      <c r="C23" s="508"/>
      <c r="D23" s="513"/>
      <c r="E23" s="508"/>
      <c r="F23" s="508"/>
      <c r="G23" s="508"/>
      <c r="H23" s="517"/>
      <c r="I23" s="508"/>
      <c r="J23" s="508"/>
    </row>
    <row r="24" spans="1:10" s="90" customFormat="1" ht="50.25" customHeight="1" x14ac:dyDescent="0.2">
      <c r="A24" s="86"/>
      <c r="B24" s="240">
        <v>8</v>
      </c>
      <c r="C24" s="239" t="s">
        <v>818</v>
      </c>
      <c r="D24" s="241" t="s">
        <v>821</v>
      </c>
      <c r="E24" s="239" t="s">
        <v>823</v>
      </c>
      <c r="F24" s="239">
        <v>2018</v>
      </c>
      <c r="G24" s="242" t="s">
        <v>806</v>
      </c>
      <c r="H24" s="243" t="s">
        <v>603</v>
      </c>
      <c r="I24" s="239"/>
      <c r="J24" s="242"/>
    </row>
    <row r="25" spans="1:10" s="90" customFormat="1" ht="35.1" customHeight="1" x14ac:dyDescent="0.2">
      <c r="A25" s="86"/>
      <c r="B25" s="509">
        <v>9</v>
      </c>
      <c r="C25" s="500" t="s">
        <v>819</v>
      </c>
      <c r="D25" s="500" t="s">
        <v>822</v>
      </c>
      <c r="E25" s="500" t="s">
        <v>823</v>
      </c>
      <c r="F25" s="500">
        <v>2018</v>
      </c>
      <c r="G25" s="506" t="s">
        <v>806</v>
      </c>
      <c r="H25" s="514" t="s">
        <v>603</v>
      </c>
      <c r="I25" s="506"/>
      <c r="J25" s="500"/>
    </row>
    <row r="26" spans="1:10" s="90" customFormat="1" ht="35.1" customHeight="1" x14ac:dyDescent="0.2">
      <c r="A26" s="86"/>
      <c r="B26" s="510"/>
      <c r="C26" s="501"/>
      <c r="D26" s="512"/>
      <c r="E26" s="501"/>
      <c r="F26" s="501"/>
      <c r="G26" s="507"/>
      <c r="H26" s="515"/>
      <c r="I26" s="507"/>
      <c r="J26" s="501"/>
    </row>
    <row r="27" spans="1:10" s="90" customFormat="1" ht="1.5" customHeight="1" x14ac:dyDescent="0.2">
      <c r="A27" s="86"/>
      <c r="B27" s="511"/>
      <c r="C27" s="502"/>
      <c r="D27" s="513"/>
      <c r="E27" s="502"/>
      <c r="F27" s="502"/>
      <c r="G27" s="508"/>
      <c r="H27" s="517"/>
      <c r="I27" s="508"/>
      <c r="J27" s="502"/>
    </row>
    <row r="28" spans="1:10" s="90" customFormat="1" ht="35.1" customHeight="1" x14ac:dyDescent="0.2">
      <c r="A28" s="86"/>
      <c r="B28" s="509">
        <v>10</v>
      </c>
      <c r="C28" s="506" t="s">
        <v>819</v>
      </c>
      <c r="D28" s="500" t="s">
        <v>822</v>
      </c>
      <c r="E28" s="500" t="s">
        <v>823</v>
      </c>
      <c r="F28" s="500">
        <v>2018</v>
      </c>
      <c r="G28" s="506" t="s">
        <v>806</v>
      </c>
      <c r="H28" s="514" t="s">
        <v>603</v>
      </c>
      <c r="I28" s="506"/>
      <c r="J28" s="506"/>
    </row>
    <row r="29" spans="1:10" s="90" customFormat="1" ht="35.1" customHeight="1" x14ac:dyDescent="0.2">
      <c r="A29" s="86"/>
      <c r="B29" s="510"/>
      <c r="C29" s="507"/>
      <c r="D29" s="512"/>
      <c r="E29" s="501"/>
      <c r="F29" s="501"/>
      <c r="G29" s="507"/>
      <c r="H29" s="515"/>
      <c r="I29" s="507"/>
      <c r="J29" s="507"/>
    </row>
    <row r="30" spans="1:10" s="90" customFormat="1" ht="35.1" customHeight="1" x14ac:dyDescent="0.2">
      <c r="A30" s="86"/>
      <c r="B30" s="509">
        <v>11</v>
      </c>
      <c r="C30" s="500" t="s">
        <v>824</v>
      </c>
      <c r="D30" s="500" t="s">
        <v>825</v>
      </c>
      <c r="E30" s="500" t="s">
        <v>826</v>
      </c>
      <c r="F30" s="500">
        <v>2018</v>
      </c>
      <c r="G30" s="500" t="s">
        <v>806</v>
      </c>
      <c r="H30" s="503" t="s">
        <v>603</v>
      </c>
      <c r="I30" s="503"/>
      <c r="J30" s="506"/>
    </row>
    <row r="31" spans="1:10" s="90" customFormat="1" ht="3" customHeight="1" x14ac:dyDescent="0.2">
      <c r="A31" s="86"/>
      <c r="B31" s="510"/>
      <c r="C31" s="501"/>
      <c r="D31" s="501"/>
      <c r="E31" s="501"/>
      <c r="F31" s="501"/>
      <c r="G31" s="501"/>
      <c r="H31" s="504"/>
      <c r="I31" s="504"/>
      <c r="J31" s="507"/>
    </row>
    <row r="32" spans="1:10" s="90" customFormat="1" ht="19.5" hidden="1" customHeight="1" x14ac:dyDescent="0.2">
      <c r="A32" s="86"/>
      <c r="B32" s="510"/>
      <c r="C32" s="501"/>
      <c r="D32" s="501"/>
      <c r="E32" s="501"/>
      <c r="F32" s="501"/>
      <c r="G32" s="501"/>
      <c r="H32" s="504"/>
      <c r="I32" s="504"/>
      <c r="J32" s="507"/>
    </row>
    <row r="33" spans="1:10" s="90" customFormat="1" ht="34.5" hidden="1" customHeight="1" x14ac:dyDescent="0.2">
      <c r="A33" s="86"/>
      <c r="B33" s="510"/>
      <c r="C33" s="501"/>
      <c r="D33" s="501"/>
      <c r="E33" s="501"/>
      <c r="F33" s="501"/>
      <c r="G33" s="501"/>
      <c r="H33" s="504"/>
      <c r="I33" s="504"/>
      <c r="J33" s="507"/>
    </row>
    <row r="34" spans="1:10" s="90" customFormat="1" ht="34.5" hidden="1" customHeight="1" x14ac:dyDescent="0.2">
      <c r="A34" s="86"/>
      <c r="B34" s="510"/>
      <c r="C34" s="501"/>
      <c r="D34" s="501"/>
      <c r="E34" s="501"/>
      <c r="F34" s="501"/>
      <c r="G34" s="501"/>
      <c r="H34" s="504"/>
      <c r="I34" s="504"/>
      <c r="J34" s="507"/>
    </row>
    <row r="35" spans="1:10" s="90" customFormat="1" ht="34.5" hidden="1" customHeight="1" x14ac:dyDescent="0.2">
      <c r="A35" s="86"/>
      <c r="B35" s="511"/>
      <c r="C35" s="502"/>
      <c r="D35" s="502"/>
      <c r="E35" s="502"/>
      <c r="F35" s="502"/>
      <c r="G35" s="502"/>
      <c r="H35" s="505"/>
      <c r="I35" s="505"/>
      <c r="J35" s="508"/>
    </row>
    <row r="36" spans="1:10" s="90" customFormat="1" ht="35.1" customHeight="1" x14ac:dyDescent="0.2">
      <c r="A36" s="86"/>
      <c r="B36" s="250">
        <v>12</v>
      </c>
      <c r="C36" s="251" t="s">
        <v>828</v>
      </c>
      <c r="D36" s="252" t="s">
        <v>829</v>
      </c>
      <c r="E36" s="251" t="s">
        <v>830</v>
      </c>
      <c r="F36" s="251">
        <v>2018</v>
      </c>
      <c r="G36" s="251" t="s">
        <v>806</v>
      </c>
      <c r="H36" s="246" t="s">
        <v>603</v>
      </c>
      <c r="I36" s="246"/>
      <c r="J36" s="251"/>
    </row>
    <row r="37" spans="1:10" s="90" customFormat="1" ht="35.1" customHeight="1" x14ac:dyDescent="0.2">
      <c r="A37" s="86"/>
      <c r="B37" s="509">
        <v>13</v>
      </c>
      <c r="C37" s="500" t="s">
        <v>831</v>
      </c>
      <c r="D37" s="500" t="s">
        <v>832</v>
      </c>
      <c r="E37" s="500" t="s">
        <v>833</v>
      </c>
      <c r="F37" s="500">
        <v>2019</v>
      </c>
      <c r="G37" s="500" t="s">
        <v>806</v>
      </c>
      <c r="H37" s="500" t="s">
        <v>603</v>
      </c>
      <c r="I37" s="506"/>
      <c r="J37" s="503"/>
    </row>
    <row r="38" spans="1:10" s="90" customFormat="1" ht="26.25" hidden="1" customHeight="1" x14ac:dyDescent="0.2">
      <c r="A38" s="86"/>
      <c r="B38" s="510"/>
      <c r="C38" s="501"/>
      <c r="D38" s="501"/>
      <c r="E38" s="501"/>
      <c r="F38" s="501"/>
      <c r="G38" s="501"/>
      <c r="H38" s="501"/>
      <c r="I38" s="507"/>
      <c r="J38" s="504"/>
    </row>
    <row r="39" spans="1:10" s="90" customFormat="1" ht="34.5" hidden="1" customHeight="1" x14ac:dyDescent="0.2">
      <c r="A39" s="86"/>
      <c r="B39" s="510"/>
      <c r="C39" s="501"/>
      <c r="D39" s="501"/>
      <c r="E39" s="501"/>
      <c r="F39" s="501"/>
      <c r="G39" s="501"/>
      <c r="H39" s="501"/>
      <c r="I39" s="507"/>
      <c r="J39" s="504"/>
    </row>
    <row r="40" spans="1:10" s="90" customFormat="1" ht="34.5" hidden="1" customHeight="1" x14ac:dyDescent="0.2">
      <c r="A40" s="86"/>
      <c r="B40" s="511"/>
      <c r="C40" s="502"/>
      <c r="D40" s="502"/>
      <c r="E40" s="502"/>
      <c r="F40" s="502"/>
      <c r="G40" s="502"/>
      <c r="H40" s="502"/>
      <c r="I40" s="508"/>
      <c r="J40" s="505"/>
    </row>
    <row r="41" spans="1:10" s="90" customFormat="1" ht="35.1" customHeight="1" x14ac:dyDescent="0.2">
      <c r="A41" s="86"/>
      <c r="B41" s="509">
        <v>14</v>
      </c>
      <c r="C41" s="500" t="s">
        <v>834</v>
      </c>
      <c r="D41" s="500" t="s">
        <v>835</v>
      </c>
      <c r="E41" s="500" t="s">
        <v>836</v>
      </c>
      <c r="F41" s="500">
        <v>2018</v>
      </c>
      <c r="G41" s="500" t="s">
        <v>806</v>
      </c>
      <c r="H41" s="500" t="s">
        <v>603</v>
      </c>
      <c r="I41" s="506"/>
      <c r="J41" s="500"/>
    </row>
    <row r="42" spans="1:10" s="90" customFormat="1" ht="34.5" hidden="1" customHeight="1" x14ac:dyDescent="0.2">
      <c r="A42" s="86"/>
      <c r="B42" s="510"/>
      <c r="C42" s="501"/>
      <c r="D42" s="512"/>
      <c r="E42" s="501"/>
      <c r="F42" s="501"/>
      <c r="G42" s="501"/>
      <c r="H42" s="501"/>
      <c r="I42" s="507"/>
      <c r="J42" s="501"/>
    </row>
    <row r="43" spans="1:10" s="90" customFormat="1" ht="34.5" hidden="1" customHeight="1" x14ac:dyDescent="0.2">
      <c r="A43" s="86"/>
      <c r="B43" s="511"/>
      <c r="C43" s="502"/>
      <c r="D43" s="513"/>
      <c r="E43" s="502"/>
      <c r="F43" s="502"/>
      <c r="G43" s="502"/>
      <c r="H43" s="502"/>
      <c r="I43" s="508"/>
      <c r="J43" s="502"/>
    </row>
    <row r="44" spans="1:10" s="90" customFormat="1" ht="35.1" customHeight="1" x14ac:dyDescent="0.2">
      <c r="A44" s="86"/>
      <c r="B44" s="509">
        <v>1</v>
      </c>
      <c r="C44" s="506" t="s">
        <v>837</v>
      </c>
      <c r="D44" s="500" t="s">
        <v>838</v>
      </c>
      <c r="E44" s="506" t="s">
        <v>839</v>
      </c>
      <c r="F44" s="500">
        <v>2017</v>
      </c>
      <c r="G44" s="500" t="s">
        <v>840</v>
      </c>
      <c r="H44" s="503"/>
      <c r="I44" s="506"/>
      <c r="J44" s="500" t="s">
        <v>603</v>
      </c>
    </row>
    <row r="45" spans="1:10" s="90" customFormat="1" ht="30" customHeight="1" x14ac:dyDescent="0.2">
      <c r="A45" s="86"/>
      <c r="B45" s="510"/>
      <c r="C45" s="507"/>
      <c r="D45" s="501"/>
      <c r="E45" s="507"/>
      <c r="F45" s="501"/>
      <c r="G45" s="501"/>
      <c r="H45" s="504"/>
      <c r="I45" s="507"/>
      <c r="J45" s="501"/>
    </row>
    <row r="46" spans="1:10" s="90" customFormat="1" ht="13.5" hidden="1" customHeight="1" x14ac:dyDescent="0.2">
      <c r="A46" s="86"/>
      <c r="B46" s="510"/>
      <c r="C46" s="507"/>
      <c r="D46" s="501"/>
      <c r="E46" s="507"/>
      <c r="F46" s="501"/>
      <c r="G46" s="501"/>
      <c r="H46" s="504"/>
      <c r="I46" s="507"/>
      <c r="J46" s="501"/>
    </row>
    <row r="47" spans="1:10" s="90" customFormat="1" ht="34.5" hidden="1" customHeight="1" x14ac:dyDescent="0.2">
      <c r="A47" s="86"/>
      <c r="B47" s="510"/>
      <c r="C47" s="507"/>
      <c r="D47" s="501"/>
      <c r="E47" s="507"/>
      <c r="F47" s="501"/>
      <c r="G47" s="501"/>
      <c r="H47" s="504"/>
      <c r="I47" s="507"/>
      <c r="J47" s="501"/>
    </row>
    <row r="48" spans="1:10" s="90" customFormat="1" ht="34.5" hidden="1" customHeight="1" x14ac:dyDescent="0.2">
      <c r="A48" s="86"/>
      <c r="B48" s="511"/>
      <c r="C48" s="508"/>
      <c r="D48" s="502"/>
      <c r="E48" s="508"/>
      <c r="F48" s="502"/>
      <c r="G48" s="502"/>
      <c r="H48" s="505"/>
      <c r="I48" s="508"/>
      <c r="J48" s="502"/>
    </row>
    <row r="49" spans="1:10" s="90" customFormat="1" ht="35.1" customHeight="1" x14ac:dyDescent="0.2">
      <c r="A49" s="86"/>
      <c r="B49" s="509">
        <v>2</v>
      </c>
      <c r="C49" s="506" t="s">
        <v>841</v>
      </c>
      <c r="D49" s="500" t="s">
        <v>842</v>
      </c>
      <c r="E49" s="506" t="s">
        <v>843</v>
      </c>
      <c r="F49" s="500">
        <v>2017</v>
      </c>
      <c r="G49" s="500" t="s">
        <v>844</v>
      </c>
      <c r="H49" s="503"/>
      <c r="I49" s="503"/>
      <c r="J49" s="506" t="s">
        <v>603</v>
      </c>
    </row>
    <row r="50" spans="1:10" s="90" customFormat="1" ht="89.25" customHeight="1" x14ac:dyDescent="0.2">
      <c r="A50" s="86"/>
      <c r="B50" s="510"/>
      <c r="C50" s="507"/>
      <c r="D50" s="501"/>
      <c r="E50" s="507"/>
      <c r="F50" s="501"/>
      <c r="G50" s="501"/>
      <c r="H50" s="504"/>
      <c r="I50" s="504"/>
      <c r="J50" s="507"/>
    </row>
    <row r="51" spans="1:10" s="90" customFormat="1" ht="2.25" customHeight="1" x14ac:dyDescent="0.2">
      <c r="A51" s="86"/>
      <c r="B51" s="511"/>
      <c r="C51" s="508"/>
      <c r="D51" s="502"/>
      <c r="E51" s="508"/>
      <c r="F51" s="502"/>
      <c r="G51" s="502"/>
      <c r="H51" s="505"/>
      <c r="I51" s="505"/>
      <c r="J51" s="508"/>
    </row>
    <row r="52" spans="1:10" s="90" customFormat="1" ht="35.1" customHeight="1" x14ac:dyDescent="0.2">
      <c r="A52" s="86"/>
      <c r="B52" s="509">
        <v>3</v>
      </c>
      <c r="C52" s="506" t="s">
        <v>845</v>
      </c>
      <c r="D52" s="500" t="s">
        <v>846</v>
      </c>
      <c r="E52" s="506" t="s">
        <v>847</v>
      </c>
      <c r="F52" s="500">
        <v>2018</v>
      </c>
      <c r="G52" s="500" t="s">
        <v>840</v>
      </c>
      <c r="H52" s="503"/>
      <c r="I52" s="503"/>
      <c r="J52" s="506" t="s">
        <v>603</v>
      </c>
    </row>
    <row r="53" spans="1:10" s="90" customFormat="1" ht="21" customHeight="1" x14ac:dyDescent="0.2">
      <c r="A53" s="86"/>
      <c r="B53" s="510"/>
      <c r="C53" s="507"/>
      <c r="D53" s="501"/>
      <c r="E53" s="507"/>
      <c r="F53" s="501"/>
      <c r="G53" s="501"/>
      <c r="H53" s="504"/>
      <c r="I53" s="504"/>
      <c r="J53" s="507"/>
    </row>
    <row r="54" spans="1:10" s="90" customFormat="1" ht="8.25" hidden="1" customHeight="1" x14ac:dyDescent="0.2">
      <c r="A54" s="86"/>
      <c r="B54" s="510"/>
      <c r="C54" s="507"/>
      <c r="D54" s="501"/>
      <c r="E54" s="507"/>
      <c r="F54" s="501"/>
      <c r="G54" s="501"/>
      <c r="H54" s="504"/>
      <c r="I54" s="504"/>
      <c r="J54" s="507"/>
    </row>
    <row r="55" spans="1:10" s="90" customFormat="1" ht="34.5" hidden="1" customHeight="1" x14ac:dyDescent="0.2">
      <c r="A55" s="86"/>
      <c r="B55" s="510"/>
      <c r="C55" s="507"/>
      <c r="D55" s="501"/>
      <c r="E55" s="507"/>
      <c r="F55" s="501"/>
      <c r="G55" s="501"/>
      <c r="H55" s="504"/>
      <c r="I55" s="504"/>
      <c r="J55" s="507"/>
    </row>
    <row r="56" spans="1:10" s="90" customFormat="1" ht="34.5" hidden="1" customHeight="1" x14ac:dyDescent="0.2">
      <c r="A56" s="86"/>
      <c r="B56" s="511"/>
      <c r="C56" s="508"/>
      <c r="D56" s="502"/>
      <c r="E56" s="508"/>
      <c r="F56" s="502"/>
      <c r="G56" s="502"/>
      <c r="H56" s="505"/>
      <c r="I56" s="505"/>
      <c r="J56" s="508"/>
    </row>
    <row r="57" spans="1:10" s="90" customFormat="1" ht="35.1" customHeight="1" x14ac:dyDescent="0.2">
      <c r="A57" s="86"/>
      <c r="B57" s="509">
        <v>4</v>
      </c>
      <c r="C57" s="506" t="s">
        <v>848</v>
      </c>
      <c r="D57" s="500" t="s">
        <v>849</v>
      </c>
      <c r="E57" s="506" t="s">
        <v>850</v>
      </c>
      <c r="F57" s="500">
        <v>2018</v>
      </c>
      <c r="G57" s="500" t="s">
        <v>844</v>
      </c>
      <c r="H57" s="503"/>
      <c r="I57" s="503"/>
      <c r="J57" s="506" t="s">
        <v>603</v>
      </c>
    </row>
    <row r="58" spans="1:10" s="90" customFormat="1" ht="17.25" customHeight="1" x14ac:dyDescent="0.2">
      <c r="A58" s="86"/>
      <c r="B58" s="511"/>
      <c r="C58" s="508"/>
      <c r="D58" s="502"/>
      <c r="E58" s="508"/>
      <c r="F58" s="502"/>
      <c r="G58" s="502"/>
      <c r="H58" s="505"/>
      <c r="I58" s="505"/>
      <c r="J58" s="508"/>
    </row>
    <row r="59" spans="1:10" s="90" customFormat="1" ht="35.1" customHeight="1" x14ac:dyDescent="0.2">
      <c r="A59" s="86"/>
      <c r="B59" s="509">
        <v>5</v>
      </c>
      <c r="C59" s="506" t="s">
        <v>851</v>
      </c>
      <c r="D59" s="500" t="s">
        <v>852</v>
      </c>
      <c r="E59" s="506" t="s">
        <v>853</v>
      </c>
      <c r="F59" s="500">
        <v>2018</v>
      </c>
      <c r="G59" s="500" t="s">
        <v>840</v>
      </c>
      <c r="H59" s="503"/>
      <c r="I59" s="503"/>
      <c r="J59" s="506" t="s">
        <v>603</v>
      </c>
    </row>
    <row r="60" spans="1:10" s="90" customFormat="1" ht="35.1" customHeight="1" x14ac:dyDescent="0.2">
      <c r="A60" s="86"/>
      <c r="B60" s="510"/>
      <c r="C60" s="507"/>
      <c r="D60" s="501"/>
      <c r="E60" s="507"/>
      <c r="F60" s="501"/>
      <c r="G60" s="501"/>
      <c r="H60" s="504"/>
      <c r="I60" s="504"/>
      <c r="J60" s="507"/>
    </row>
    <row r="61" spans="1:10" s="90" customFormat="1" ht="34.5" customHeight="1" x14ac:dyDescent="0.2">
      <c r="A61" s="86"/>
      <c r="B61" s="510"/>
      <c r="C61" s="507"/>
      <c r="D61" s="501"/>
      <c r="E61" s="507"/>
      <c r="F61" s="501"/>
      <c r="G61" s="501"/>
      <c r="H61" s="504"/>
      <c r="I61" s="504"/>
      <c r="J61" s="507"/>
    </row>
    <row r="62" spans="1:10" s="90" customFormat="1" ht="34.5" customHeight="1" x14ac:dyDescent="0.2">
      <c r="A62" s="86"/>
      <c r="B62" s="511"/>
      <c r="C62" s="508"/>
      <c r="D62" s="502"/>
      <c r="E62" s="508"/>
      <c r="F62" s="502"/>
      <c r="G62" s="502"/>
      <c r="H62" s="505"/>
      <c r="I62" s="505"/>
      <c r="J62" s="508"/>
    </row>
    <row r="63" spans="1:10" s="90" customFormat="1" ht="52.5" customHeight="1" x14ac:dyDescent="0.2">
      <c r="A63" s="86"/>
      <c r="B63" s="244">
        <v>6</v>
      </c>
      <c r="C63" s="245" t="s">
        <v>854</v>
      </c>
      <c r="D63" s="246" t="s">
        <v>821</v>
      </c>
      <c r="E63" s="245" t="s">
        <v>855</v>
      </c>
      <c r="F63" s="247">
        <v>2018</v>
      </c>
      <c r="G63" s="247" t="s">
        <v>840</v>
      </c>
      <c r="H63" s="248"/>
      <c r="I63" s="248"/>
      <c r="J63" s="242" t="s">
        <v>603</v>
      </c>
    </row>
    <row r="64" spans="1:10" s="90" customFormat="1" ht="35.1" customHeight="1" x14ac:dyDescent="0.2">
      <c r="A64" s="86"/>
      <c r="B64" s="509">
        <v>7</v>
      </c>
      <c r="C64" s="506" t="s">
        <v>856</v>
      </c>
      <c r="D64" s="500" t="s">
        <v>857</v>
      </c>
      <c r="E64" s="506" t="s">
        <v>858</v>
      </c>
      <c r="F64" s="500">
        <v>2018</v>
      </c>
      <c r="G64" s="500" t="s">
        <v>859</v>
      </c>
      <c r="H64" s="503"/>
      <c r="I64" s="503"/>
      <c r="J64" s="506" t="s">
        <v>603</v>
      </c>
    </row>
    <row r="65" spans="1:10" s="90" customFormat="1" ht="35.1" customHeight="1" x14ac:dyDescent="0.2">
      <c r="A65" s="86"/>
      <c r="B65" s="510"/>
      <c r="C65" s="507"/>
      <c r="D65" s="501"/>
      <c r="E65" s="507"/>
      <c r="F65" s="501"/>
      <c r="G65" s="501"/>
      <c r="H65" s="504"/>
      <c r="I65" s="504"/>
      <c r="J65" s="507"/>
    </row>
    <row r="66" spans="1:10" s="90" customFormat="1" ht="34.5" hidden="1" customHeight="1" x14ac:dyDescent="0.2">
      <c r="A66" s="86"/>
      <c r="B66" s="510"/>
      <c r="C66" s="507"/>
      <c r="D66" s="501"/>
      <c r="E66" s="507"/>
      <c r="F66" s="501"/>
      <c r="G66" s="501"/>
      <c r="H66" s="504"/>
      <c r="I66" s="504"/>
      <c r="J66" s="507"/>
    </row>
    <row r="67" spans="1:10" s="90" customFormat="1" ht="34.5" hidden="1" customHeight="1" x14ac:dyDescent="0.2">
      <c r="A67" s="86"/>
      <c r="B67" s="511"/>
      <c r="C67" s="508"/>
      <c r="D67" s="502"/>
      <c r="E67" s="508"/>
      <c r="F67" s="502"/>
      <c r="G67" s="502"/>
      <c r="H67" s="505"/>
      <c r="I67" s="505"/>
      <c r="J67" s="508"/>
    </row>
    <row r="68" spans="1:10" s="90" customFormat="1" ht="35.1" customHeight="1" x14ac:dyDescent="0.2">
      <c r="A68" s="86"/>
      <c r="B68" s="509">
        <v>8</v>
      </c>
      <c r="C68" s="506" t="s">
        <v>860</v>
      </c>
      <c r="D68" s="500" t="s">
        <v>861</v>
      </c>
      <c r="E68" s="506" t="s">
        <v>862</v>
      </c>
      <c r="F68" s="500">
        <v>2018</v>
      </c>
      <c r="G68" s="500" t="s">
        <v>859</v>
      </c>
      <c r="H68" s="503"/>
      <c r="I68" s="503"/>
      <c r="J68" s="506" t="s">
        <v>603</v>
      </c>
    </row>
    <row r="69" spans="1:10" s="90" customFormat="1" ht="34.5" hidden="1" customHeight="1" x14ac:dyDescent="0.2">
      <c r="A69" s="86"/>
      <c r="B69" s="510"/>
      <c r="C69" s="507"/>
      <c r="D69" s="501"/>
      <c r="E69" s="507"/>
      <c r="F69" s="501"/>
      <c r="G69" s="501"/>
      <c r="H69" s="504"/>
      <c r="I69" s="504"/>
      <c r="J69" s="507"/>
    </row>
    <row r="70" spans="1:10" s="90" customFormat="1" ht="34.5" hidden="1" customHeight="1" x14ac:dyDescent="0.2">
      <c r="A70" s="86"/>
      <c r="B70" s="511"/>
      <c r="C70" s="508"/>
      <c r="D70" s="502"/>
      <c r="E70" s="508"/>
      <c r="F70" s="502"/>
      <c r="G70" s="502"/>
      <c r="H70" s="505"/>
      <c r="I70" s="505"/>
      <c r="J70" s="508"/>
    </row>
    <row r="71" spans="1:10" s="90" customFormat="1" ht="35.1" customHeight="1" x14ac:dyDescent="0.2">
      <c r="A71" s="86"/>
      <c r="B71" s="244">
        <v>9</v>
      </c>
      <c r="C71" s="242" t="s">
        <v>863</v>
      </c>
      <c r="D71" s="246" t="s">
        <v>864</v>
      </c>
      <c r="E71" s="242" t="s">
        <v>865</v>
      </c>
      <c r="F71" s="247">
        <v>2018</v>
      </c>
      <c r="G71" s="247" t="s">
        <v>840</v>
      </c>
      <c r="H71" s="249"/>
      <c r="I71" s="249"/>
      <c r="J71" s="242" t="s">
        <v>603</v>
      </c>
    </row>
    <row r="72" spans="1:10" s="90" customFormat="1" ht="35.1" customHeight="1" x14ac:dyDescent="0.2">
      <c r="A72" s="86"/>
      <c r="B72" s="509">
        <v>10</v>
      </c>
      <c r="C72" s="506" t="s">
        <v>866</v>
      </c>
      <c r="D72" s="500" t="s">
        <v>867</v>
      </c>
      <c r="E72" s="506" t="s">
        <v>868</v>
      </c>
      <c r="F72" s="500">
        <v>2018</v>
      </c>
      <c r="G72" s="500" t="s">
        <v>840</v>
      </c>
      <c r="H72" s="503"/>
      <c r="I72" s="503"/>
      <c r="J72" s="506" t="s">
        <v>603</v>
      </c>
    </row>
    <row r="73" spans="1:10" s="90" customFormat="1" ht="35.1" customHeight="1" x14ac:dyDescent="0.2">
      <c r="A73" s="86"/>
      <c r="B73" s="510"/>
      <c r="C73" s="507"/>
      <c r="D73" s="501"/>
      <c r="E73" s="507"/>
      <c r="F73" s="501"/>
      <c r="G73" s="501"/>
      <c r="H73" s="504"/>
      <c r="I73" s="504"/>
      <c r="J73" s="507"/>
    </row>
    <row r="74" spans="1:10" s="90" customFormat="1" ht="3.75" customHeight="1" x14ac:dyDescent="0.2">
      <c r="A74" s="86"/>
      <c r="B74" s="510"/>
      <c r="C74" s="507"/>
      <c r="D74" s="501"/>
      <c r="E74" s="507"/>
      <c r="F74" s="501"/>
      <c r="G74" s="501"/>
      <c r="H74" s="504"/>
      <c r="I74" s="504"/>
      <c r="J74" s="507"/>
    </row>
    <row r="75" spans="1:10" s="90" customFormat="1" ht="34.5" hidden="1" customHeight="1" x14ac:dyDescent="0.2">
      <c r="A75" s="86"/>
      <c r="B75" s="511"/>
      <c r="C75" s="508"/>
      <c r="D75" s="502"/>
      <c r="E75" s="508"/>
      <c r="F75" s="502"/>
      <c r="G75" s="502"/>
      <c r="H75" s="505"/>
      <c r="I75" s="505"/>
      <c r="J75" s="508"/>
    </row>
    <row r="76" spans="1:10" s="90" customFormat="1" ht="35.1" customHeight="1" x14ac:dyDescent="0.2">
      <c r="A76" s="86"/>
      <c r="B76" s="509">
        <v>11</v>
      </c>
      <c r="C76" s="506" t="s">
        <v>869</v>
      </c>
      <c r="D76" s="500" t="s">
        <v>870</v>
      </c>
      <c r="E76" s="506" t="s">
        <v>871</v>
      </c>
      <c r="F76" s="500">
        <v>2018</v>
      </c>
      <c r="G76" s="500" t="s">
        <v>844</v>
      </c>
      <c r="H76" s="503"/>
      <c r="I76" s="503"/>
      <c r="J76" s="506" t="s">
        <v>603</v>
      </c>
    </row>
    <row r="77" spans="1:10" s="90" customFormat="1" ht="35.1" customHeight="1" x14ac:dyDescent="0.2">
      <c r="A77" s="86"/>
      <c r="B77" s="510"/>
      <c r="C77" s="507"/>
      <c r="D77" s="501"/>
      <c r="E77" s="507"/>
      <c r="F77" s="501"/>
      <c r="G77" s="501"/>
      <c r="H77" s="504"/>
      <c r="I77" s="504"/>
      <c r="J77" s="507"/>
    </row>
    <row r="78" spans="1:10" s="90" customFormat="1" ht="0.75" customHeight="1" x14ac:dyDescent="0.2">
      <c r="A78" s="86"/>
      <c r="B78" s="511"/>
      <c r="C78" s="508"/>
      <c r="D78" s="502"/>
      <c r="E78" s="508"/>
      <c r="F78" s="502"/>
      <c r="G78" s="502"/>
      <c r="H78" s="505"/>
      <c r="I78" s="505"/>
      <c r="J78" s="508"/>
    </row>
    <row r="79" spans="1:10" s="90" customFormat="1" ht="35.1" customHeight="1" x14ac:dyDescent="0.2">
      <c r="A79" s="86"/>
      <c r="B79" s="509">
        <v>12</v>
      </c>
      <c r="C79" s="506" t="s">
        <v>872</v>
      </c>
      <c r="D79" s="500" t="s">
        <v>873</v>
      </c>
      <c r="E79" s="506" t="s">
        <v>874</v>
      </c>
      <c r="F79" s="500">
        <v>2018</v>
      </c>
      <c r="G79" s="500" t="s">
        <v>840</v>
      </c>
      <c r="H79" s="503"/>
      <c r="I79" s="503"/>
      <c r="J79" s="506" t="s">
        <v>603</v>
      </c>
    </row>
    <row r="80" spans="1:10" s="90" customFormat="1" ht="35.1" customHeight="1" x14ac:dyDescent="0.2">
      <c r="A80" s="86"/>
      <c r="B80" s="510"/>
      <c r="C80" s="507"/>
      <c r="D80" s="501"/>
      <c r="E80" s="507"/>
      <c r="F80" s="501"/>
      <c r="G80" s="501"/>
      <c r="H80" s="504"/>
      <c r="I80" s="504"/>
      <c r="J80" s="507"/>
    </row>
    <row r="81" spans="1:10" s="90" customFormat="1" ht="34.5" customHeight="1" x14ac:dyDescent="0.2">
      <c r="A81" s="86"/>
      <c r="B81" s="511"/>
      <c r="C81" s="508"/>
      <c r="D81" s="502"/>
      <c r="E81" s="508"/>
      <c r="F81" s="502"/>
      <c r="G81" s="502"/>
      <c r="H81" s="505"/>
      <c r="I81" s="505"/>
      <c r="J81" s="508"/>
    </row>
    <row r="82" spans="1:10" s="90" customFormat="1" ht="35.1" customHeight="1" x14ac:dyDescent="0.2">
      <c r="A82" s="86"/>
      <c r="B82" s="244">
        <v>13</v>
      </c>
      <c r="C82" s="245" t="s">
        <v>875</v>
      </c>
      <c r="D82" s="239" t="s">
        <v>876</v>
      </c>
      <c r="E82" s="245" t="s">
        <v>874</v>
      </c>
      <c r="F82" s="239">
        <v>2018</v>
      </c>
      <c r="G82" s="239" t="s">
        <v>840</v>
      </c>
      <c r="H82" s="248"/>
      <c r="I82" s="248"/>
      <c r="J82" s="242" t="s">
        <v>603</v>
      </c>
    </row>
    <row r="83" spans="1:10" s="90" customFormat="1" ht="35.1" customHeight="1" x14ac:dyDescent="0.2">
      <c r="A83" s="86"/>
      <c r="B83" s="509">
        <v>14</v>
      </c>
      <c r="C83" s="506" t="s">
        <v>877</v>
      </c>
      <c r="D83" s="500" t="s">
        <v>878</v>
      </c>
      <c r="E83" s="506" t="s">
        <v>862</v>
      </c>
      <c r="F83" s="500">
        <v>2018</v>
      </c>
      <c r="G83" s="500" t="s">
        <v>859</v>
      </c>
      <c r="H83" s="503"/>
      <c r="I83" s="503"/>
      <c r="J83" s="506" t="s">
        <v>603</v>
      </c>
    </row>
    <row r="84" spans="1:10" s="90" customFormat="1" ht="35.1" customHeight="1" x14ac:dyDescent="0.2">
      <c r="A84" s="86"/>
      <c r="B84" s="510"/>
      <c r="C84" s="507"/>
      <c r="D84" s="501"/>
      <c r="E84" s="507"/>
      <c r="F84" s="501"/>
      <c r="G84" s="501"/>
      <c r="H84" s="504"/>
      <c r="I84" s="504"/>
      <c r="J84" s="507"/>
    </row>
    <row r="85" spans="1:10" s="90" customFormat="1" ht="34.5" hidden="1" customHeight="1" x14ac:dyDescent="0.2">
      <c r="A85" s="86"/>
      <c r="B85" s="510"/>
      <c r="C85" s="507"/>
      <c r="D85" s="501"/>
      <c r="E85" s="507"/>
      <c r="F85" s="501"/>
      <c r="G85" s="501"/>
      <c r="H85" s="504"/>
      <c r="I85" s="504"/>
      <c r="J85" s="507"/>
    </row>
    <row r="86" spans="1:10" s="90" customFormat="1" ht="34.5" hidden="1" customHeight="1" x14ac:dyDescent="0.2">
      <c r="A86" s="86"/>
      <c r="B86" s="511"/>
      <c r="C86" s="508"/>
      <c r="D86" s="502"/>
      <c r="E86" s="508"/>
      <c r="F86" s="502"/>
      <c r="G86" s="502"/>
      <c r="H86" s="505"/>
      <c r="I86" s="505"/>
      <c r="J86" s="508"/>
    </row>
    <row r="87" spans="1:10" s="90" customFormat="1" ht="35.1" customHeight="1" x14ac:dyDescent="0.2">
      <c r="A87" s="86"/>
      <c r="B87" s="93"/>
      <c r="C87" s="19"/>
      <c r="D87" s="19"/>
      <c r="E87" s="97"/>
      <c r="F87" s="96"/>
      <c r="G87" s="96"/>
      <c r="H87" s="75"/>
      <c r="I87" s="75"/>
      <c r="J87" s="75"/>
    </row>
    <row r="88" spans="1:10" s="90" customFormat="1" ht="35.1" customHeight="1" x14ac:dyDescent="0.2">
      <c r="A88" s="86"/>
      <c r="B88" s="93"/>
      <c r="C88" s="19"/>
      <c r="D88" s="19"/>
      <c r="E88" s="97"/>
      <c r="F88" s="96"/>
      <c r="G88" s="96"/>
      <c r="H88" s="75"/>
      <c r="I88" s="75"/>
      <c r="J88" s="75"/>
    </row>
    <row r="89" spans="1:10" x14ac:dyDescent="0.25">
      <c r="H89" s="207">
        <v>14</v>
      </c>
      <c r="I89" s="207">
        <f>COUNTIF(I9:I88,"v")</f>
        <v>0</v>
      </c>
      <c r="J89" s="207">
        <v>14</v>
      </c>
    </row>
  </sheetData>
  <mergeCells count="189">
    <mergeCell ref="A4:J4"/>
    <mergeCell ref="B5:J5"/>
    <mergeCell ref="B6:B7"/>
    <mergeCell ref="C6:C7"/>
    <mergeCell ref="D6:D7"/>
    <mergeCell ref="E6:E7"/>
    <mergeCell ref="F6:F7"/>
    <mergeCell ref="G6:G7"/>
    <mergeCell ref="B12:B15"/>
    <mergeCell ref="C12:C15"/>
    <mergeCell ref="D12:D15"/>
    <mergeCell ref="E12:E15"/>
    <mergeCell ref="H6:J6"/>
    <mergeCell ref="D18:D21"/>
    <mergeCell ref="E18:E21"/>
    <mergeCell ref="J18:J21"/>
    <mergeCell ref="F12:F15"/>
    <mergeCell ref="G12:G15"/>
    <mergeCell ref="H12:H15"/>
    <mergeCell ref="I12:I15"/>
    <mergeCell ref="J12:J15"/>
    <mergeCell ref="F16:F17"/>
    <mergeCell ref="G16:G17"/>
    <mergeCell ref="H16:H17"/>
    <mergeCell ref="I16:I17"/>
    <mergeCell ref="J16:J17"/>
    <mergeCell ref="F18:F21"/>
    <mergeCell ref="G18:G21"/>
    <mergeCell ref="H18:H21"/>
    <mergeCell ref="I18:I21"/>
    <mergeCell ref="I22:I23"/>
    <mergeCell ref="B16:B17"/>
    <mergeCell ref="C16:C17"/>
    <mergeCell ref="D16:D17"/>
    <mergeCell ref="E16:E17"/>
    <mergeCell ref="J22:J23"/>
    <mergeCell ref="B25:B27"/>
    <mergeCell ref="C25:C27"/>
    <mergeCell ref="D25:D27"/>
    <mergeCell ref="E25:E27"/>
    <mergeCell ref="F25:F27"/>
    <mergeCell ref="G25:G27"/>
    <mergeCell ref="H25:H27"/>
    <mergeCell ref="I25:I27"/>
    <mergeCell ref="J25:J27"/>
    <mergeCell ref="G22:G23"/>
    <mergeCell ref="H22:H23"/>
    <mergeCell ref="B22:B23"/>
    <mergeCell ref="C22:C23"/>
    <mergeCell ref="D22:D23"/>
    <mergeCell ref="E22:E23"/>
    <mergeCell ref="F22:F23"/>
    <mergeCell ref="B18:B21"/>
    <mergeCell ref="C18:C21"/>
    <mergeCell ref="G28:G29"/>
    <mergeCell ref="H28:H29"/>
    <mergeCell ref="I28:I29"/>
    <mergeCell ref="J28:J29"/>
    <mergeCell ref="B30:B35"/>
    <mergeCell ref="C30:C35"/>
    <mergeCell ref="D30:D35"/>
    <mergeCell ref="E30:E35"/>
    <mergeCell ref="F30:F35"/>
    <mergeCell ref="G30:G35"/>
    <mergeCell ref="H30:H35"/>
    <mergeCell ref="I30:I35"/>
    <mergeCell ref="J30:J35"/>
    <mergeCell ref="B28:B29"/>
    <mergeCell ref="C28:C29"/>
    <mergeCell ref="D28:D29"/>
    <mergeCell ref="E28:E29"/>
    <mergeCell ref="F28:F29"/>
    <mergeCell ref="B37:B40"/>
    <mergeCell ref="C37:C40"/>
    <mergeCell ref="D37:D40"/>
    <mergeCell ref="E37:E40"/>
    <mergeCell ref="F37:F40"/>
    <mergeCell ref="G37:G40"/>
    <mergeCell ref="H37:H40"/>
    <mergeCell ref="I37:I40"/>
    <mergeCell ref="J37:J40"/>
    <mergeCell ref="G41:G43"/>
    <mergeCell ref="H41:H43"/>
    <mergeCell ref="I41:I43"/>
    <mergeCell ref="J41:J43"/>
    <mergeCell ref="B44:B48"/>
    <mergeCell ref="C44:C48"/>
    <mergeCell ref="D44:D48"/>
    <mergeCell ref="E44:E48"/>
    <mergeCell ref="F44:F48"/>
    <mergeCell ref="G44:G48"/>
    <mergeCell ref="H44:H48"/>
    <mergeCell ref="I44:I48"/>
    <mergeCell ref="J44:J48"/>
    <mergeCell ref="B41:B43"/>
    <mergeCell ref="C41:C43"/>
    <mergeCell ref="D41:D43"/>
    <mergeCell ref="E41:E43"/>
    <mergeCell ref="F41:F43"/>
    <mergeCell ref="G49:G51"/>
    <mergeCell ref="H49:H51"/>
    <mergeCell ref="I49:I51"/>
    <mergeCell ref="J49:J51"/>
    <mergeCell ref="B52:B56"/>
    <mergeCell ref="C52:C56"/>
    <mergeCell ref="D52:D56"/>
    <mergeCell ref="E52:E56"/>
    <mergeCell ref="F52:F56"/>
    <mergeCell ref="G52:G56"/>
    <mergeCell ref="H52:H56"/>
    <mergeCell ref="I52:I56"/>
    <mergeCell ref="J52:J56"/>
    <mergeCell ref="B49:B51"/>
    <mergeCell ref="C49:C51"/>
    <mergeCell ref="D49:D51"/>
    <mergeCell ref="E49:E51"/>
    <mergeCell ref="F49:F51"/>
    <mergeCell ref="G57:G58"/>
    <mergeCell ref="H57:H58"/>
    <mergeCell ref="I57:I58"/>
    <mergeCell ref="J57:J58"/>
    <mergeCell ref="B59:B62"/>
    <mergeCell ref="C59:C62"/>
    <mergeCell ref="D59:D62"/>
    <mergeCell ref="E59:E62"/>
    <mergeCell ref="F59:F62"/>
    <mergeCell ref="G59:G62"/>
    <mergeCell ref="H59:H62"/>
    <mergeCell ref="I59:I62"/>
    <mergeCell ref="J59:J62"/>
    <mergeCell ref="B57:B58"/>
    <mergeCell ref="C57:C58"/>
    <mergeCell ref="D57:D58"/>
    <mergeCell ref="E57:E58"/>
    <mergeCell ref="F57:F58"/>
    <mergeCell ref="G64:G67"/>
    <mergeCell ref="H64:H67"/>
    <mergeCell ref="I64:I67"/>
    <mergeCell ref="J64:J67"/>
    <mergeCell ref="B68:B70"/>
    <mergeCell ref="C68:C70"/>
    <mergeCell ref="D68:D70"/>
    <mergeCell ref="E68:E70"/>
    <mergeCell ref="F68:F70"/>
    <mergeCell ref="G68:G70"/>
    <mergeCell ref="H68:H70"/>
    <mergeCell ref="I68:I70"/>
    <mergeCell ref="J68:J70"/>
    <mergeCell ref="B64:B67"/>
    <mergeCell ref="C64:C67"/>
    <mergeCell ref="D64:D67"/>
    <mergeCell ref="E64:E67"/>
    <mergeCell ref="F64:F67"/>
    <mergeCell ref="G72:G75"/>
    <mergeCell ref="H72:H75"/>
    <mergeCell ref="I72:I75"/>
    <mergeCell ref="J72:J75"/>
    <mergeCell ref="B76:B78"/>
    <mergeCell ref="C76:C78"/>
    <mergeCell ref="D76:D78"/>
    <mergeCell ref="E76:E78"/>
    <mergeCell ref="F76:F78"/>
    <mergeCell ref="G76:G78"/>
    <mergeCell ref="H76:H78"/>
    <mergeCell ref="I76:I78"/>
    <mergeCell ref="J76:J78"/>
    <mergeCell ref="B72:B75"/>
    <mergeCell ref="C72:C75"/>
    <mergeCell ref="D72:D75"/>
    <mergeCell ref="E72:E75"/>
    <mergeCell ref="F72:F75"/>
    <mergeCell ref="G79:G81"/>
    <mergeCell ref="H79:H81"/>
    <mergeCell ref="I79:I81"/>
    <mergeCell ref="J79:J81"/>
    <mergeCell ref="B83:B86"/>
    <mergeCell ref="C83:C86"/>
    <mergeCell ref="D83:D86"/>
    <mergeCell ref="E83:E86"/>
    <mergeCell ref="F83:F86"/>
    <mergeCell ref="G83:G86"/>
    <mergeCell ref="H83:H86"/>
    <mergeCell ref="I83:I86"/>
    <mergeCell ref="J83:J86"/>
    <mergeCell ref="B79:B81"/>
    <mergeCell ref="C79:C81"/>
    <mergeCell ref="D79:D81"/>
    <mergeCell ref="E79:E81"/>
    <mergeCell ref="F79:F81"/>
  </mergeCells>
  <dataValidations count="1">
    <dataValidation type="list" allowBlank="1" showInputMessage="1" showErrorMessage="1" sqref="H9:J88" xr:uid="{00000000-0002-0000-1F00-00000000000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FF00"/>
  </sheetPr>
  <dimension ref="A4:E19"/>
  <sheetViews>
    <sheetView topLeftCell="A14" workbookViewId="0" xr3:uid="{CAA03FB3-9A95-5D50-9E3C-B000AFB1AE50}">
      <selection activeCell="B14" sqref="B14"/>
    </sheetView>
  </sheetViews>
  <sheetFormatPr defaultColWidth="10.8515625" defaultRowHeight="18.75" x14ac:dyDescent="0.25"/>
  <cols>
    <col min="1" max="1" width="6.53515625" style="5" customWidth="1"/>
    <col min="2" max="2" width="8.875" style="18" customWidth="1"/>
    <col min="3" max="3" width="35.265625" style="18" customWidth="1"/>
    <col min="4" max="4" width="43.52734375" style="23" customWidth="1"/>
    <col min="5" max="5" width="18.125" style="5" customWidth="1"/>
    <col min="6" max="16384" width="10.8515625" style="5"/>
  </cols>
  <sheetData>
    <row r="4" spans="1:5" ht="23.25" x14ac:dyDescent="0.25">
      <c r="A4" s="370" t="s">
        <v>525</v>
      </c>
      <c r="B4" s="370"/>
      <c r="C4" s="370"/>
      <c r="D4" s="370"/>
      <c r="E4" s="370"/>
    </row>
    <row r="5" spans="1:5" ht="39" customHeight="1" x14ac:dyDescent="0.25">
      <c r="A5" s="26" t="s">
        <v>441</v>
      </c>
      <c r="B5" s="406" t="s">
        <v>442</v>
      </c>
      <c r="C5" s="406"/>
      <c r="D5" s="406"/>
      <c r="E5" s="406"/>
    </row>
    <row r="6" spans="1:5" x14ac:dyDescent="0.25">
      <c r="A6" s="26"/>
      <c r="B6" s="520" t="s">
        <v>448</v>
      </c>
      <c r="C6" s="520"/>
      <c r="D6" s="520"/>
    </row>
    <row r="7" spans="1:5" ht="36" customHeight="1" x14ac:dyDescent="0.25">
      <c r="A7" s="12"/>
      <c r="B7" s="31" t="s">
        <v>42</v>
      </c>
      <c r="C7" s="31" t="s">
        <v>439</v>
      </c>
      <c r="D7" s="30" t="s">
        <v>443</v>
      </c>
      <c r="E7" s="30" t="s">
        <v>444</v>
      </c>
    </row>
    <row r="8" spans="1:5" x14ac:dyDescent="0.25">
      <c r="A8" s="46"/>
      <c r="B8" s="48" t="s">
        <v>52</v>
      </c>
      <c r="C8" s="31" t="s">
        <v>53</v>
      </c>
      <c r="D8" s="136" t="s">
        <v>54</v>
      </c>
      <c r="E8" s="136" t="s">
        <v>55</v>
      </c>
    </row>
    <row r="9" spans="1:5" s="90" customFormat="1" ht="36.950000000000003" customHeight="1" x14ac:dyDescent="0.2">
      <c r="A9" s="86"/>
      <c r="B9" s="253">
        <v>1</v>
      </c>
      <c r="C9" s="254" t="s">
        <v>568</v>
      </c>
      <c r="D9" s="255" t="s">
        <v>879</v>
      </c>
      <c r="E9" s="253">
        <v>1</v>
      </c>
    </row>
    <row r="10" spans="1:5" s="90" customFormat="1" ht="36.950000000000003" customHeight="1" x14ac:dyDescent="0.2">
      <c r="A10" s="86"/>
      <c r="B10" s="253">
        <v>2</v>
      </c>
      <c r="C10" s="254" t="s">
        <v>606</v>
      </c>
      <c r="D10" s="255" t="s">
        <v>880</v>
      </c>
      <c r="E10" s="253">
        <v>1</v>
      </c>
    </row>
    <row r="11" spans="1:5" s="90" customFormat="1" ht="36.950000000000003" customHeight="1" x14ac:dyDescent="0.2">
      <c r="A11" s="86"/>
      <c r="B11" s="253">
        <v>2</v>
      </c>
      <c r="C11" s="256" t="s">
        <v>605</v>
      </c>
      <c r="D11" s="255" t="s">
        <v>881</v>
      </c>
      <c r="E11" s="253">
        <v>1</v>
      </c>
    </row>
    <row r="12" spans="1:5" s="90" customFormat="1" ht="36.950000000000003" customHeight="1" x14ac:dyDescent="0.2">
      <c r="A12" s="86"/>
      <c r="B12" s="253">
        <v>4</v>
      </c>
      <c r="C12" s="256" t="s">
        <v>570</v>
      </c>
      <c r="D12" s="255" t="s">
        <v>882</v>
      </c>
      <c r="E12" s="253">
        <v>1</v>
      </c>
    </row>
    <row r="13" spans="1:5" s="90" customFormat="1" ht="36.950000000000003" customHeight="1" x14ac:dyDescent="0.2">
      <c r="A13" s="86"/>
      <c r="B13" s="253">
        <v>5</v>
      </c>
      <c r="C13" s="256" t="s">
        <v>569</v>
      </c>
      <c r="D13" s="255" t="s">
        <v>883</v>
      </c>
      <c r="E13" s="253">
        <v>1</v>
      </c>
    </row>
    <row r="14" spans="1:5" s="90" customFormat="1" ht="36.950000000000003" customHeight="1" x14ac:dyDescent="0.2">
      <c r="A14" s="86"/>
      <c r="B14" s="253">
        <v>6</v>
      </c>
      <c r="C14" s="256" t="s">
        <v>604</v>
      </c>
      <c r="D14" s="255" t="s">
        <v>884</v>
      </c>
      <c r="E14" s="253">
        <v>1</v>
      </c>
    </row>
    <row r="15" spans="1:5" s="90" customFormat="1" ht="36.950000000000003" customHeight="1" x14ac:dyDescent="0.2">
      <c r="A15" s="86"/>
      <c r="B15" s="93"/>
      <c r="C15" s="93"/>
      <c r="D15" s="19"/>
      <c r="E15" s="19"/>
    </row>
    <row r="16" spans="1:5" s="90" customFormat="1" ht="36.950000000000003" customHeight="1" x14ac:dyDescent="0.2">
      <c r="A16" s="86"/>
      <c r="B16" s="93"/>
      <c r="C16" s="93"/>
      <c r="D16" s="19"/>
      <c r="E16" s="19"/>
    </row>
    <row r="17" spans="1:5" s="90" customFormat="1" ht="36.950000000000003" customHeight="1" x14ac:dyDescent="0.2">
      <c r="A17" s="86"/>
      <c r="B17" s="521" t="s">
        <v>445</v>
      </c>
      <c r="C17" s="522"/>
      <c r="D17" s="523"/>
      <c r="E17" s="193">
        <f>SUM(E9:E16)</f>
        <v>6</v>
      </c>
    </row>
    <row r="18" spans="1:5" s="90" customFormat="1" ht="36.950000000000003" customHeight="1" x14ac:dyDescent="0.2">
      <c r="A18" s="86"/>
      <c r="B18" s="521" t="s">
        <v>446</v>
      </c>
      <c r="C18" s="522"/>
      <c r="D18" s="523"/>
      <c r="E18" s="19"/>
    </row>
    <row r="19" spans="1:5" s="90" customFormat="1" ht="36.950000000000003" customHeight="1" x14ac:dyDescent="0.2">
      <c r="A19" s="86"/>
      <c r="B19" s="521" t="s">
        <v>447</v>
      </c>
      <c r="C19" s="522"/>
      <c r="D19" s="523"/>
      <c r="E19" s="193">
        <f>SUM(E17:E18)</f>
        <v>6</v>
      </c>
    </row>
  </sheetData>
  <mergeCells count="6">
    <mergeCell ref="B6:D6"/>
    <mergeCell ref="B17:D17"/>
    <mergeCell ref="B18:D18"/>
    <mergeCell ref="B19:D19"/>
    <mergeCell ref="A4:E4"/>
    <mergeCell ref="B5:E5"/>
  </mergeCells>
  <pageMargins left="0.75" right="0.75" top="1" bottom="1" header="0.5" footer="0.5"/>
  <pageSetup orientation="portrait" horizontalDpi="0"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FF00"/>
  </sheetPr>
  <dimension ref="A4:M13"/>
  <sheetViews>
    <sheetView topLeftCell="A8" workbookViewId="0" xr3:uid="{62E455AB-44C1-5DAA-A80F-CFF2989D01C0}">
      <selection activeCell="F7" sqref="F7"/>
    </sheetView>
  </sheetViews>
  <sheetFormatPr defaultColWidth="10.8515625" defaultRowHeight="18.75" x14ac:dyDescent="0.25"/>
  <cols>
    <col min="1" max="1" width="7.890625" style="5" customWidth="1"/>
    <col min="2" max="2" width="8.13671875" style="5" customWidth="1"/>
    <col min="3" max="3" width="13.31640625" style="5" customWidth="1"/>
    <col min="4" max="4" width="14.0546875" style="5" customWidth="1"/>
    <col min="5" max="7" width="14.42578125" style="5" customWidth="1"/>
    <col min="8" max="8" width="14.0546875" style="5" customWidth="1"/>
    <col min="9" max="9" width="14.42578125" style="5" customWidth="1"/>
    <col min="10" max="10" width="9.6171875" style="5" customWidth="1"/>
    <col min="11" max="12" width="13.31640625" style="5" customWidth="1"/>
    <col min="13" max="13" width="32.921875" style="5" customWidth="1"/>
    <col min="14" max="16384" width="10.8515625" style="5"/>
  </cols>
  <sheetData>
    <row r="4" spans="1:13" ht="58.5" customHeight="1" x14ac:dyDescent="0.25">
      <c r="A4" s="480" t="s">
        <v>529</v>
      </c>
      <c r="B4" s="480"/>
      <c r="C4" s="480"/>
      <c r="D4" s="480"/>
      <c r="E4" s="480"/>
      <c r="F4" s="480"/>
      <c r="G4" s="480"/>
      <c r="H4" s="480"/>
      <c r="I4" s="21"/>
      <c r="J4" s="21"/>
      <c r="K4" s="21"/>
      <c r="L4" s="21"/>
      <c r="M4" s="21"/>
    </row>
    <row r="5" spans="1:13" ht="66.75" customHeight="1" x14ac:dyDescent="0.25">
      <c r="A5" s="131" t="s">
        <v>264</v>
      </c>
      <c r="B5" s="419" t="s">
        <v>263</v>
      </c>
      <c r="C5" s="419"/>
      <c r="D5" s="419"/>
      <c r="E5" s="419"/>
      <c r="F5" s="419"/>
      <c r="G5" s="419"/>
      <c r="H5" s="419"/>
      <c r="I5" s="11"/>
      <c r="J5" s="11"/>
      <c r="K5" s="11"/>
      <c r="L5" s="11"/>
      <c r="M5" s="11"/>
    </row>
    <row r="6" spans="1:13" s="8" customFormat="1" ht="36.950000000000003" customHeight="1" x14ac:dyDescent="0.25">
      <c r="B6" s="526" t="s">
        <v>265</v>
      </c>
      <c r="C6" s="526"/>
      <c r="D6" s="526"/>
      <c r="E6" s="526"/>
      <c r="F6" s="31" t="s">
        <v>84</v>
      </c>
      <c r="G6" s="31" t="s">
        <v>85</v>
      </c>
      <c r="H6" s="31" t="s">
        <v>86</v>
      </c>
      <c r="I6" s="30" t="s">
        <v>449</v>
      </c>
    </row>
    <row r="7" spans="1:13" s="42" customFormat="1" ht="29.1" customHeight="1" x14ac:dyDescent="0.2">
      <c r="B7" s="525" t="s">
        <v>266</v>
      </c>
      <c r="C7" s="525"/>
      <c r="D7" s="525"/>
      <c r="E7" s="525"/>
      <c r="F7" s="63">
        <v>2</v>
      </c>
      <c r="G7" s="257">
        <v>2</v>
      </c>
      <c r="H7" s="257">
        <v>0</v>
      </c>
      <c r="I7" s="190">
        <f>SUM(F7:H7)</f>
        <v>4</v>
      </c>
    </row>
    <row r="8" spans="1:13" s="42" customFormat="1" ht="29.1" customHeight="1" x14ac:dyDescent="0.2">
      <c r="B8" s="525" t="s">
        <v>258</v>
      </c>
      <c r="C8" s="525"/>
      <c r="D8" s="525"/>
      <c r="E8" s="525"/>
      <c r="F8" s="258">
        <v>4</v>
      </c>
      <c r="G8" s="257">
        <v>3</v>
      </c>
      <c r="H8" s="257">
        <v>2</v>
      </c>
      <c r="I8" s="190">
        <f t="shared" ref="I8:I11" si="0">SUM(F8:H8)</f>
        <v>9</v>
      </c>
    </row>
    <row r="9" spans="1:13" s="42" customFormat="1" ht="29.1" customHeight="1" x14ac:dyDescent="0.2">
      <c r="B9" s="525" t="s">
        <v>259</v>
      </c>
      <c r="C9" s="525"/>
      <c r="D9" s="525"/>
      <c r="E9" s="525"/>
      <c r="F9" s="63">
        <v>0</v>
      </c>
      <c r="G9" s="257">
        <v>0</v>
      </c>
      <c r="H9" s="257">
        <v>0</v>
      </c>
      <c r="I9" s="190">
        <f t="shared" si="0"/>
        <v>0</v>
      </c>
    </row>
    <row r="10" spans="1:13" s="42" customFormat="1" ht="29.1" customHeight="1" x14ac:dyDescent="0.2">
      <c r="B10" s="525" t="s">
        <v>260</v>
      </c>
      <c r="C10" s="525"/>
      <c r="D10" s="525"/>
      <c r="E10" s="525"/>
      <c r="F10" s="63">
        <v>0</v>
      </c>
      <c r="G10" s="257">
        <v>0</v>
      </c>
      <c r="H10" s="257">
        <v>0</v>
      </c>
      <c r="I10" s="190">
        <f t="shared" si="0"/>
        <v>0</v>
      </c>
    </row>
    <row r="11" spans="1:13" s="42" customFormat="1" ht="29.1" customHeight="1" x14ac:dyDescent="0.2">
      <c r="B11" s="525" t="s">
        <v>261</v>
      </c>
      <c r="C11" s="525"/>
      <c r="D11" s="525"/>
      <c r="E11" s="525"/>
      <c r="F11" s="63">
        <v>0</v>
      </c>
      <c r="G11" s="257">
        <v>0</v>
      </c>
      <c r="H11" s="257">
        <v>0</v>
      </c>
      <c r="I11" s="190">
        <f t="shared" si="0"/>
        <v>0</v>
      </c>
    </row>
    <row r="12" spans="1:13" ht="63.75" customHeight="1" x14ac:dyDescent="0.25">
      <c r="B12" s="66" t="s">
        <v>267</v>
      </c>
      <c r="C12" s="524" t="s">
        <v>357</v>
      </c>
      <c r="D12" s="524"/>
      <c r="E12" s="524"/>
      <c r="F12" s="524"/>
      <c r="G12" s="524"/>
      <c r="H12" s="524"/>
    </row>
    <row r="13" spans="1:13" x14ac:dyDescent="0.25">
      <c r="B13" s="42"/>
      <c r="C13" s="363"/>
      <c r="D13" s="363"/>
      <c r="E13" s="363"/>
      <c r="F13" s="363"/>
    </row>
  </sheetData>
  <mergeCells count="10">
    <mergeCell ref="C13:F13"/>
    <mergeCell ref="C12:H12"/>
    <mergeCell ref="B5:H5"/>
    <mergeCell ref="A4:H4"/>
    <mergeCell ref="B8:E8"/>
    <mergeCell ref="B9:E9"/>
    <mergeCell ref="B10:E10"/>
    <mergeCell ref="B11:E11"/>
    <mergeCell ref="B6:E6"/>
    <mergeCell ref="B7:E7"/>
  </mergeCells>
  <pageMargins left="0.75" right="0.75" top="1" bottom="1" header="0.5" footer="0.5"/>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909E0-9C7F-40A5-90C9-9EA37B1C84CC}">
  <sheetPr>
    <tabColor rgb="FF0000CC"/>
  </sheetPr>
  <dimension ref="A1:I34"/>
  <sheetViews>
    <sheetView topLeftCell="A4" zoomScale="80" zoomScaleNormal="80" workbookViewId="0" xr3:uid="{11CF2AFD-F3F3-5732-B028-ACFBF142BAE1}">
      <selection activeCell="G19" sqref="G19"/>
    </sheetView>
  </sheetViews>
  <sheetFormatPr defaultColWidth="8.875" defaultRowHeight="18.75" x14ac:dyDescent="0.25"/>
  <cols>
    <col min="1" max="1" width="5.79296875" style="1" customWidth="1"/>
    <col min="2" max="2" width="6.53515625" style="1" customWidth="1"/>
    <col min="3" max="3" width="30.45703125" style="1" customWidth="1"/>
    <col min="4" max="4" width="20.09765625" style="1" customWidth="1"/>
    <col min="5" max="5" width="22.0703125" style="1" customWidth="1"/>
    <col min="6" max="6" width="17.87890625" style="1" customWidth="1"/>
    <col min="7" max="7" width="16.76953125" style="1" customWidth="1"/>
    <col min="8" max="10" width="14.796875" style="1" customWidth="1"/>
    <col min="11" max="14" width="14.0546875" style="1" customWidth="1"/>
    <col min="15" max="16384" width="8.875" style="1"/>
  </cols>
  <sheetData>
    <row r="1" spans="1:9" s="5" customFormat="1" x14ac:dyDescent="0.25">
      <c r="B1" s="18"/>
      <c r="C1" s="23"/>
      <c r="D1" s="23"/>
      <c r="E1" s="23"/>
      <c r="F1" s="23"/>
      <c r="G1" s="67"/>
      <c r="H1" s="67"/>
      <c r="I1" s="70"/>
    </row>
    <row r="2" spans="1:9" s="5" customFormat="1" x14ac:dyDescent="0.25">
      <c r="B2" s="18"/>
      <c r="C2" s="23"/>
      <c r="D2" s="23"/>
      <c r="E2" s="23"/>
      <c r="F2" s="23"/>
      <c r="G2" s="67"/>
      <c r="H2" s="67"/>
      <c r="I2" s="70"/>
    </row>
    <row r="3" spans="1:9" s="5" customFormat="1" x14ac:dyDescent="0.25">
      <c r="B3" s="18"/>
      <c r="C3" s="23"/>
      <c r="D3" s="23"/>
      <c r="E3" s="23"/>
      <c r="F3" s="23"/>
      <c r="G3" s="67"/>
      <c r="H3" s="67"/>
      <c r="I3" s="70"/>
    </row>
    <row r="4" spans="1:9" s="5" customFormat="1" ht="30.95" customHeight="1" x14ac:dyDescent="0.25">
      <c r="A4" s="370" t="s">
        <v>540</v>
      </c>
      <c r="B4" s="370"/>
      <c r="C4" s="370"/>
      <c r="D4" s="370"/>
      <c r="E4" s="370"/>
      <c r="F4" s="370"/>
      <c r="G4" s="370"/>
      <c r="H4" s="370"/>
      <c r="I4" s="370"/>
    </row>
    <row r="5" spans="1:9" s="5" customFormat="1" x14ac:dyDescent="0.25">
      <c r="A5" s="26" t="s">
        <v>330</v>
      </c>
      <c r="B5" s="406" t="s">
        <v>456</v>
      </c>
      <c r="C5" s="406"/>
      <c r="D5" s="406"/>
      <c r="E5" s="406"/>
      <c r="F5" s="406"/>
      <c r="G5" s="406"/>
      <c r="H5" s="406"/>
      <c r="I5" s="406"/>
    </row>
    <row r="6" spans="1:9" s="5" customFormat="1" x14ac:dyDescent="0.25">
      <c r="A6" s="26"/>
      <c r="B6" s="9" t="s">
        <v>363</v>
      </c>
      <c r="C6" s="6"/>
      <c r="D6" s="6"/>
      <c r="E6" s="6"/>
      <c r="F6" s="6"/>
      <c r="G6" s="6"/>
      <c r="H6" s="6"/>
      <c r="I6" s="6"/>
    </row>
    <row r="7" spans="1:9" s="5" customFormat="1" ht="34.5" customHeight="1" thickBot="1" x14ac:dyDescent="0.3">
      <c r="A7" s="26"/>
      <c r="B7" s="160" t="s">
        <v>457</v>
      </c>
      <c r="C7" s="6"/>
      <c r="D7" s="6"/>
      <c r="E7" s="6"/>
      <c r="F7" s="6"/>
      <c r="G7" s="6"/>
      <c r="H7" s="6"/>
      <c r="I7" s="6"/>
    </row>
    <row r="8" spans="1:9" ht="36" thickBot="1" x14ac:dyDescent="0.3">
      <c r="B8" s="329" t="s">
        <v>42</v>
      </c>
      <c r="C8" s="151" t="s">
        <v>451</v>
      </c>
      <c r="D8" s="151" t="s">
        <v>421</v>
      </c>
      <c r="E8" s="151" t="s">
        <v>452</v>
      </c>
      <c r="F8" s="151" t="s">
        <v>453</v>
      </c>
      <c r="G8" s="151" t="s">
        <v>454</v>
      </c>
    </row>
    <row r="9" spans="1:9" ht="19.5" thickBot="1" x14ac:dyDescent="0.3">
      <c r="B9" s="330" t="s">
        <v>52</v>
      </c>
      <c r="C9" s="194" t="s">
        <v>53</v>
      </c>
      <c r="D9" s="194" t="s">
        <v>54</v>
      </c>
      <c r="E9" s="194" t="s">
        <v>55</v>
      </c>
      <c r="F9" s="194" t="s">
        <v>56</v>
      </c>
      <c r="G9" s="194" t="s">
        <v>57</v>
      </c>
    </row>
    <row r="10" spans="1:9" ht="19.5" thickBot="1" x14ac:dyDescent="0.3">
      <c r="B10" s="259">
        <v>1</v>
      </c>
      <c r="C10" s="260" t="s">
        <v>885</v>
      </c>
      <c r="D10" s="261">
        <v>89</v>
      </c>
      <c r="E10" s="261">
        <v>79</v>
      </c>
      <c r="F10" s="262">
        <v>3.69</v>
      </c>
      <c r="G10" s="262">
        <v>2.2999999999999998</v>
      </c>
    </row>
    <row r="11" spans="1:9" ht="19.5" thickBot="1" x14ac:dyDescent="0.3">
      <c r="B11" s="259">
        <v>2</v>
      </c>
      <c r="C11" s="263" t="s">
        <v>886</v>
      </c>
      <c r="D11" s="261">
        <v>179</v>
      </c>
      <c r="E11" s="261">
        <v>64</v>
      </c>
      <c r="F11" s="262">
        <v>3.69</v>
      </c>
      <c r="G11" s="262">
        <v>2.1</v>
      </c>
    </row>
    <row r="12" spans="1:9" ht="19.5" thickBot="1" x14ac:dyDescent="0.3">
      <c r="B12" s="259">
        <v>3</v>
      </c>
      <c r="C12" s="263" t="s">
        <v>887</v>
      </c>
      <c r="D12" s="261">
        <v>46</v>
      </c>
      <c r="E12" s="261">
        <v>8</v>
      </c>
      <c r="F12" s="262">
        <v>3.86</v>
      </c>
      <c r="G12" s="262">
        <v>1.7</v>
      </c>
    </row>
    <row r="13" spans="1:9" ht="19.5" thickBot="1" x14ac:dyDescent="0.3">
      <c r="B13" s="259">
        <v>4</v>
      </c>
      <c r="C13" s="263" t="s">
        <v>888</v>
      </c>
      <c r="D13" s="261">
        <v>4</v>
      </c>
      <c r="E13" s="261">
        <v>0</v>
      </c>
      <c r="F13" s="262">
        <v>0</v>
      </c>
      <c r="G13" s="262">
        <v>0</v>
      </c>
    </row>
    <row r="14" spans="1:9" ht="19.5" thickBot="1" x14ac:dyDescent="0.3">
      <c r="B14" s="259">
        <v>5</v>
      </c>
      <c r="C14" s="261" t="s">
        <v>556</v>
      </c>
      <c r="D14" s="261">
        <v>7</v>
      </c>
      <c r="E14" s="261">
        <v>0</v>
      </c>
      <c r="F14" s="262">
        <v>0</v>
      </c>
      <c r="G14" s="262">
        <v>0</v>
      </c>
    </row>
    <row r="15" spans="1:9" ht="19.5" thickBot="1" x14ac:dyDescent="0.3">
      <c r="B15" s="259"/>
      <c r="C15" s="261"/>
      <c r="D15" s="261"/>
      <c r="E15" s="261"/>
      <c r="F15" s="262"/>
      <c r="G15" s="262"/>
    </row>
    <row r="16" spans="1:9" ht="19.5" thickBot="1" x14ac:dyDescent="0.3">
      <c r="B16" s="259"/>
      <c r="C16" s="261"/>
      <c r="D16" s="261"/>
      <c r="E16" s="261"/>
      <c r="F16" s="262"/>
      <c r="G16" s="262"/>
    </row>
    <row r="17" spans="2:7" ht="19.5" thickBot="1" x14ac:dyDescent="0.3">
      <c r="B17" s="259"/>
      <c r="C17" s="261"/>
      <c r="D17" s="261"/>
      <c r="E17" s="261"/>
      <c r="F17" s="262"/>
      <c r="G17" s="262"/>
    </row>
    <row r="18" spans="2:7" ht="19.5" thickBot="1" x14ac:dyDescent="0.3">
      <c r="B18" s="527" t="s">
        <v>455</v>
      </c>
      <c r="C18" s="528"/>
      <c r="D18" s="331">
        <f>SUM(D10:D17)</f>
        <v>325</v>
      </c>
      <c r="E18" s="332">
        <f>SUM(E10:E17)</f>
        <v>151</v>
      </c>
      <c r="F18" s="333">
        <f>(E10*F10+E11*F11+E12*F12+E13*F13+E14*F14+E15*F15+E16*F16+E17*F17)/E18</f>
        <v>3.6990066225165559</v>
      </c>
      <c r="G18" s="333">
        <f>(E10*G10+E11*G11+E12*G12+E13*G13+E14*G14+E15*G15+E16*G16+E17*G17)/E18</f>
        <v>2.1834437086092717</v>
      </c>
    </row>
    <row r="19" spans="2:7" x14ac:dyDescent="0.25">
      <c r="B19" s="334"/>
    </row>
    <row r="20" spans="2:7" x14ac:dyDescent="0.25">
      <c r="B20" s="334"/>
    </row>
    <row r="21" spans="2:7" x14ac:dyDescent="0.25">
      <c r="B21" s="334"/>
    </row>
    <row r="22" spans="2:7" x14ac:dyDescent="0.25">
      <c r="B22" s="334"/>
    </row>
    <row r="23" spans="2:7" x14ac:dyDescent="0.25">
      <c r="B23" s="334"/>
    </row>
    <row r="24" spans="2:7" x14ac:dyDescent="0.25">
      <c r="B24" s="334"/>
    </row>
    <row r="25" spans="2:7" x14ac:dyDescent="0.25">
      <c r="B25" s="334"/>
    </row>
    <row r="26" spans="2:7" x14ac:dyDescent="0.25">
      <c r="B26" s="334"/>
    </row>
    <row r="27" spans="2:7" x14ac:dyDescent="0.25">
      <c r="B27" s="334"/>
    </row>
    <row r="28" spans="2:7" x14ac:dyDescent="0.25">
      <c r="B28" s="334"/>
    </row>
    <row r="29" spans="2:7" x14ac:dyDescent="0.25">
      <c r="B29" s="334"/>
    </row>
    <row r="30" spans="2:7" x14ac:dyDescent="0.25">
      <c r="B30" s="334"/>
    </row>
    <row r="31" spans="2:7" x14ac:dyDescent="0.25">
      <c r="B31" s="334"/>
    </row>
    <row r="32" spans="2:7" x14ac:dyDescent="0.25">
      <c r="B32" s="334"/>
    </row>
    <row r="33" spans="2:2" x14ac:dyDescent="0.25">
      <c r="B33" s="334"/>
    </row>
    <row r="34" spans="2:2" x14ac:dyDescent="0.25">
      <c r="B34" s="334"/>
    </row>
  </sheetData>
  <mergeCells count="3">
    <mergeCell ref="A4:I4"/>
    <mergeCell ref="B5:I5"/>
    <mergeCell ref="B18:C18"/>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FE1CB-90D1-4C9E-9B3B-8BBBD793236D}">
  <sheetPr>
    <tabColor rgb="FF0000CC"/>
  </sheetPr>
  <dimension ref="A1:J16"/>
  <sheetViews>
    <sheetView topLeftCell="A4" zoomScale="80" zoomScaleNormal="80" workbookViewId="0" xr3:uid="{486A37E6-8336-5C95-83AD-A19BC5618B13}">
      <selection activeCell="G19" sqref="G19"/>
    </sheetView>
  </sheetViews>
  <sheetFormatPr defaultColWidth="8.875" defaultRowHeight="18.75" x14ac:dyDescent="0.25"/>
  <cols>
    <col min="1" max="1" width="5.79296875" style="1" customWidth="1"/>
    <col min="2" max="2" width="6.53515625" style="1" customWidth="1"/>
    <col min="3" max="3" width="30.45703125" style="1" customWidth="1"/>
    <col min="4" max="4" width="13.5625" style="1" customWidth="1"/>
    <col min="5" max="5" width="16.76953125" style="1" customWidth="1"/>
    <col min="6" max="10" width="13.5625" style="1" customWidth="1"/>
    <col min="11" max="11" width="14.0546875" style="1" customWidth="1"/>
    <col min="12" max="16384" width="8.875" style="1"/>
  </cols>
  <sheetData>
    <row r="1" spans="1:10" s="5" customFormat="1" x14ac:dyDescent="0.25">
      <c r="B1" s="18"/>
      <c r="C1" s="23"/>
      <c r="D1" s="23"/>
      <c r="E1" s="67"/>
      <c r="F1" s="67"/>
      <c r="G1" s="70"/>
    </row>
    <row r="2" spans="1:10" s="5" customFormat="1" x14ac:dyDescent="0.25">
      <c r="B2" s="18"/>
      <c r="C2" s="23"/>
      <c r="D2" s="23"/>
      <c r="E2" s="67"/>
      <c r="F2" s="67"/>
      <c r="G2" s="70"/>
    </row>
    <row r="3" spans="1:10" s="5" customFormat="1" x14ac:dyDescent="0.25">
      <c r="B3" s="18"/>
      <c r="C3" s="23"/>
      <c r="D3" s="23"/>
      <c r="E3" s="67"/>
      <c r="F3" s="67"/>
      <c r="G3" s="70"/>
    </row>
    <row r="4" spans="1:10" s="5" customFormat="1" ht="30.95" customHeight="1" x14ac:dyDescent="0.25">
      <c r="A4" s="370" t="s">
        <v>541</v>
      </c>
      <c r="B4" s="370"/>
      <c r="C4" s="370"/>
      <c r="D4" s="370"/>
      <c r="E4" s="370"/>
      <c r="F4" s="370"/>
      <c r="G4" s="370"/>
      <c r="H4" s="370"/>
      <c r="I4" s="370"/>
      <c r="J4" s="370"/>
    </row>
    <row r="5" spans="1:10" s="5" customFormat="1" ht="48" customHeight="1" x14ac:dyDescent="0.25">
      <c r="A5" s="26" t="s">
        <v>333</v>
      </c>
      <c r="B5" s="406" t="s">
        <v>462</v>
      </c>
      <c r="C5" s="406"/>
      <c r="D5" s="406"/>
      <c r="E5" s="406"/>
      <c r="F5" s="406"/>
      <c r="G5" s="406"/>
      <c r="H5" s="406"/>
      <c r="I5" s="406"/>
      <c r="J5" s="406"/>
    </row>
    <row r="6" spans="1:10" s="5" customFormat="1" ht="19.5" thickBot="1" x14ac:dyDescent="0.3">
      <c r="A6" s="26"/>
      <c r="B6" s="160" t="s">
        <v>463</v>
      </c>
      <c r="C6" s="6"/>
      <c r="D6" s="6"/>
      <c r="E6" s="6"/>
      <c r="F6" s="6"/>
      <c r="G6" s="6"/>
    </row>
    <row r="7" spans="1:10" ht="18.75" customHeight="1" thickBot="1" x14ac:dyDescent="0.3">
      <c r="B7" s="529" t="s">
        <v>42</v>
      </c>
      <c r="C7" s="529" t="s">
        <v>338</v>
      </c>
      <c r="D7" s="529" t="s">
        <v>458</v>
      </c>
      <c r="E7" s="531" t="s">
        <v>459</v>
      </c>
      <c r="F7" s="533" t="s">
        <v>460</v>
      </c>
      <c r="G7" s="534"/>
      <c r="H7" s="534"/>
      <c r="I7" s="534"/>
      <c r="J7" s="535"/>
    </row>
    <row r="8" spans="1:10" ht="39" customHeight="1" thickBot="1" x14ac:dyDescent="0.3">
      <c r="B8" s="530"/>
      <c r="C8" s="530"/>
      <c r="D8" s="530"/>
      <c r="E8" s="532"/>
      <c r="F8" s="196" t="s">
        <v>319</v>
      </c>
      <c r="G8" s="195" t="s">
        <v>317</v>
      </c>
      <c r="H8" s="195" t="s">
        <v>318</v>
      </c>
      <c r="I8" s="195" t="s">
        <v>461</v>
      </c>
      <c r="J8" s="195" t="s">
        <v>130</v>
      </c>
    </row>
    <row r="9" spans="1:10" ht="19.5" thickBot="1" x14ac:dyDescent="0.3">
      <c r="B9" s="330" t="s">
        <v>52</v>
      </c>
      <c r="C9" s="194" t="s">
        <v>53</v>
      </c>
      <c r="D9" s="194" t="s">
        <v>54</v>
      </c>
      <c r="E9" s="194" t="s">
        <v>55</v>
      </c>
      <c r="F9" s="194" t="s">
        <v>56</v>
      </c>
      <c r="G9" s="194" t="s">
        <v>57</v>
      </c>
      <c r="H9" s="194" t="s">
        <v>58</v>
      </c>
      <c r="I9" s="194" t="s">
        <v>59</v>
      </c>
      <c r="J9" s="194" t="s">
        <v>60</v>
      </c>
    </row>
    <row r="10" spans="1:10" ht="19.5" thickBot="1" x14ac:dyDescent="0.3">
      <c r="B10" s="259">
        <v>1</v>
      </c>
      <c r="C10" s="260" t="s">
        <v>885</v>
      </c>
      <c r="D10" s="264">
        <v>13</v>
      </c>
      <c r="E10" s="265">
        <v>13</v>
      </c>
      <c r="F10" s="265">
        <v>0</v>
      </c>
      <c r="G10" s="265">
        <v>0</v>
      </c>
      <c r="H10" s="265">
        <v>6</v>
      </c>
      <c r="I10" s="265">
        <v>7</v>
      </c>
      <c r="J10" s="266">
        <f>SUM(F10:I10)</f>
        <v>13</v>
      </c>
    </row>
    <row r="11" spans="1:10" ht="19.5" thickBot="1" x14ac:dyDescent="0.3">
      <c r="B11" s="259">
        <v>2</v>
      </c>
      <c r="C11" s="263" t="s">
        <v>886</v>
      </c>
      <c r="D11" s="267">
        <v>17</v>
      </c>
      <c r="E11" s="268">
        <v>17</v>
      </c>
      <c r="F11" s="268">
        <v>0</v>
      </c>
      <c r="G11" s="268">
        <v>5</v>
      </c>
      <c r="H11" s="268">
        <v>7</v>
      </c>
      <c r="I11" s="268">
        <v>5</v>
      </c>
      <c r="J11" s="266">
        <f t="shared" ref="J11:J14" si="0">SUM(F11:I11)</f>
        <v>17</v>
      </c>
    </row>
    <row r="12" spans="1:10" ht="19.5" thickBot="1" x14ac:dyDescent="0.3">
      <c r="B12" s="259">
        <v>3</v>
      </c>
      <c r="C12" s="263" t="s">
        <v>887</v>
      </c>
      <c r="D12" s="267">
        <v>12</v>
      </c>
      <c r="E12" s="268">
        <v>12</v>
      </c>
      <c r="F12" s="268">
        <v>0</v>
      </c>
      <c r="G12" s="268">
        <v>0</v>
      </c>
      <c r="H12" s="268">
        <v>9</v>
      </c>
      <c r="I12" s="268">
        <v>3</v>
      </c>
      <c r="J12" s="266">
        <f t="shared" si="0"/>
        <v>12</v>
      </c>
    </row>
    <row r="13" spans="1:10" ht="19.5" thickBot="1" x14ac:dyDescent="0.3">
      <c r="B13" s="259">
        <v>4</v>
      </c>
      <c r="C13" s="263" t="s">
        <v>888</v>
      </c>
      <c r="D13" s="267">
        <v>11</v>
      </c>
      <c r="E13" s="268">
        <v>11</v>
      </c>
      <c r="F13" s="268">
        <v>0</v>
      </c>
      <c r="G13" s="268">
        <v>2</v>
      </c>
      <c r="H13" s="268">
        <v>6</v>
      </c>
      <c r="I13" s="268">
        <v>3</v>
      </c>
      <c r="J13" s="266">
        <f t="shared" si="0"/>
        <v>11</v>
      </c>
    </row>
    <row r="14" spans="1:10" ht="19.5" thickBot="1" x14ac:dyDescent="0.3">
      <c r="B14" s="269">
        <v>5</v>
      </c>
      <c r="C14" s="270" t="s">
        <v>556</v>
      </c>
      <c r="D14" s="267">
        <v>9</v>
      </c>
      <c r="E14" s="268">
        <v>9</v>
      </c>
      <c r="F14" s="268">
        <v>1</v>
      </c>
      <c r="G14" s="268">
        <v>1</v>
      </c>
      <c r="H14" s="268">
        <v>6</v>
      </c>
      <c r="I14" s="268">
        <v>1</v>
      </c>
      <c r="J14" s="266">
        <f t="shared" si="0"/>
        <v>9</v>
      </c>
    </row>
    <row r="15" spans="1:10" ht="19.5" thickBot="1" x14ac:dyDescent="0.3">
      <c r="B15" s="122"/>
      <c r="C15" s="123" t="s">
        <v>464</v>
      </c>
      <c r="D15" s="335">
        <f t="shared" ref="D15:I15" si="1">SUM(D10:D14)</f>
        <v>62</v>
      </c>
      <c r="E15" s="335">
        <f t="shared" si="1"/>
        <v>62</v>
      </c>
      <c r="F15" s="335">
        <f t="shared" si="1"/>
        <v>1</v>
      </c>
      <c r="G15" s="335">
        <f t="shared" si="1"/>
        <v>8</v>
      </c>
      <c r="H15" s="335">
        <f t="shared" si="1"/>
        <v>34</v>
      </c>
      <c r="I15" s="335">
        <f t="shared" si="1"/>
        <v>19</v>
      </c>
      <c r="J15" s="335">
        <f>SUM(F15:I15)</f>
        <v>62</v>
      </c>
    </row>
    <row r="16" spans="1:10" ht="19.5" thickTop="1" x14ac:dyDescent="0.25"/>
  </sheetData>
  <mergeCells count="7">
    <mergeCell ref="A4:J4"/>
    <mergeCell ref="B5:J5"/>
    <mergeCell ref="B7:B8"/>
    <mergeCell ref="C7:C8"/>
    <mergeCell ref="D7:D8"/>
    <mergeCell ref="E7:E8"/>
    <mergeCell ref="F7:J7"/>
  </mergeCells>
  <pageMargins left="0.7" right="0.7" top="0.75" bottom="0.75" header="0.3" footer="0.3"/>
  <pageSetup orientation="portrait" horizontalDpi="0" verticalDpi="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63B1-068B-44A4-93DB-0CDA5D6EE663}">
  <sheetPr>
    <tabColor rgb="FF0000CC"/>
  </sheetPr>
  <dimension ref="A1:N14"/>
  <sheetViews>
    <sheetView zoomScale="70" zoomScaleNormal="70" workbookViewId="0" xr3:uid="{54BC0DA1-5FDB-53F2-B1CD-709BB700BB3B}">
      <selection activeCell="G19" sqref="G19"/>
    </sheetView>
  </sheetViews>
  <sheetFormatPr defaultColWidth="8.875" defaultRowHeight="18.75" x14ac:dyDescent="0.25"/>
  <cols>
    <col min="1" max="1" width="5.79296875" style="1" customWidth="1"/>
    <col min="2" max="2" width="6.53515625" style="1" customWidth="1"/>
    <col min="3" max="3" width="30.45703125" style="1" customWidth="1"/>
    <col min="4" max="4" width="13.5625" style="1" customWidth="1"/>
    <col min="5" max="5" width="16.76953125" style="1" customWidth="1"/>
    <col min="6" max="8" width="14.796875" style="1" customWidth="1"/>
    <col min="9" max="15" width="14.0546875" style="1" customWidth="1"/>
    <col min="16" max="16384" width="8.875" style="1"/>
  </cols>
  <sheetData>
    <row r="1" spans="1:14" s="5" customFormat="1" x14ac:dyDescent="0.25">
      <c r="B1" s="18"/>
      <c r="C1" s="23"/>
      <c r="D1" s="23"/>
      <c r="E1" s="67"/>
      <c r="F1" s="67"/>
      <c r="G1" s="70"/>
    </row>
    <row r="2" spans="1:14" s="5" customFormat="1" x14ac:dyDescent="0.25">
      <c r="B2" s="18"/>
      <c r="C2" s="23"/>
      <c r="D2" s="23"/>
      <c r="E2" s="67"/>
      <c r="F2" s="67"/>
      <c r="G2" s="70"/>
    </row>
    <row r="3" spans="1:14" s="5" customFormat="1" x14ac:dyDescent="0.25">
      <c r="B3" s="18"/>
      <c r="C3" s="23"/>
      <c r="D3" s="23"/>
      <c r="E3" s="67"/>
      <c r="F3" s="67"/>
      <c r="G3" s="70"/>
    </row>
    <row r="4" spans="1:14" s="5" customFormat="1" ht="30.95" customHeight="1" x14ac:dyDescent="0.25">
      <c r="A4" s="370" t="s">
        <v>541</v>
      </c>
      <c r="B4" s="370"/>
      <c r="C4" s="370"/>
      <c r="D4" s="370"/>
      <c r="E4" s="370"/>
      <c r="F4" s="370"/>
      <c r="G4" s="370"/>
    </row>
    <row r="5" spans="1:14" s="5" customFormat="1" x14ac:dyDescent="0.25">
      <c r="A5" s="26" t="s">
        <v>465</v>
      </c>
      <c r="B5" s="406" t="s">
        <v>466</v>
      </c>
      <c r="C5" s="406"/>
      <c r="D5" s="406"/>
      <c r="E5" s="406"/>
      <c r="F5" s="406"/>
      <c r="G5" s="406"/>
    </row>
    <row r="6" spans="1:14" s="5" customFormat="1" x14ac:dyDescent="0.25">
      <c r="A6" s="26"/>
      <c r="B6" s="372" t="s">
        <v>331</v>
      </c>
      <c r="C6" s="372"/>
      <c r="D6" s="372"/>
      <c r="E6" s="372"/>
      <c r="F6" s="372"/>
      <c r="G6" s="372"/>
    </row>
    <row r="7" spans="1:14" s="5" customFormat="1" ht="34.5" customHeight="1" thickBot="1" x14ac:dyDescent="0.3">
      <c r="A7" s="26"/>
      <c r="B7" s="160" t="s">
        <v>472</v>
      </c>
      <c r="C7" s="6"/>
      <c r="D7" s="6"/>
      <c r="E7" s="6"/>
      <c r="F7" s="6"/>
      <c r="G7" s="6"/>
    </row>
    <row r="8" spans="1:14" x14ac:dyDescent="0.25">
      <c r="B8" s="529" t="s">
        <v>272</v>
      </c>
      <c r="C8" s="529" t="s">
        <v>325</v>
      </c>
      <c r="D8" s="290" t="s">
        <v>326</v>
      </c>
      <c r="E8" s="336" t="s">
        <v>327</v>
      </c>
      <c r="F8" s="336" t="s">
        <v>328</v>
      </c>
      <c r="G8" s="336" t="s">
        <v>329</v>
      </c>
      <c r="H8" s="336" t="s">
        <v>1020</v>
      </c>
      <c r="I8" s="336" t="s">
        <v>329</v>
      </c>
      <c r="J8" s="336" t="s">
        <v>329</v>
      </c>
      <c r="K8" s="336" t="s">
        <v>329</v>
      </c>
      <c r="L8" s="336" t="s">
        <v>329</v>
      </c>
      <c r="M8" s="336" t="s">
        <v>329</v>
      </c>
      <c r="N8" s="529" t="s">
        <v>467</v>
      </c>
    </row>
    <row r="9" spans="1:14" ht="19.5" thickBot="1" x14ac:dyDescent="0.3">
      <c r="B9" s="530"/>
      <c r="C9" s="530"/>
      <c r="D9" s="163" t="s">
        <v>885</v>
      </c>
      <c r="E9" s="164" t="s">
        <v>886</v>
      </c>
      <c r="F9" s="164" t="s">
        <v>887</v>
      </c>
      <c r="G9" s="164" t="s">
        <v>888</v>
      </c>
      <c r="H9" s="164" t="s">
        <v>556</v>
      </c>
      <c r="I9" s="164" t="s">
        <v>535</v>
      </c>
      <c r="J9" s="164" t="s">
        <v>536</v>
      </c>
      <c r="K9" s="164" t="s">
        <v>537</v>
      </c>
      <c r="L9" s="164" t="s">
        <v>538</v>
      </c>
      <c r="M9" s="164" t="s">
        <v>539</v>
      </c>
      <c r="N9" s="530"/>
    </row>
    <row r="10" spans="1:14" ht="19.5" thickBot="1" x14ac:dyDescent="0.3">
      <c r="B10" s="337" t="s">
        <v>52</v>
      </c>
      <c r="C10" s="230" t="s">
        <v>53</v>
      </c>
      <c r="D10" s="230" t="s">
        <v>54</v>
      </c>
      <c r="E10" s="230" t="s">
        <v>55</v>
      </c>
      <c r="F10" s="230" t="s">
        <v>56</v>
      </c>
      <c r="G10" s="230" t="s">
        <v>57</v>
      </c>
      <c r="H10" s="230" t="s">
        <v>58</v>
      </c>
      <c r="I10" s="230" t="s">
        <v>59</v>
      </c>
      <c r="J10" s="230" t="s">
        <v>60</v>
      </c>
      <c r="K10" s="230" t="s">
        <v>61</v>
      </c>
      <c r="L10" s="230" t="s">
        <v>62</v>
      </c>
      <c r="M10" s="230" t="s">
        <v>63</v>
      </c>
      <c r="N10" s="230" t="s">
        <v>64</v>
      </c>
    </row>
    <row r="11" spans="1:14" ht="30.75" customHeight="1" thickBot="1" x14ac:dyDescent="0.3">
      <c r="B11" s="121">
        <v>1</v>
      </c>
      <c r="C11" s="124" t="s">
        <v>468</v>
      </c>
      <c r="D11" s="271">
        <v>13</v>
      </c>
      <c r="E11" s="272">
        <v>17</v>
      </c>
      <c r="F11" s="272">
        <v>12</v>
      </c>
      <c r="G11" s="272">
        <v>11</v>
      </c>
      <c r="H11" s="272">
        <v>9</v>
      </c>
      <c r="I11" s="266"/>
      <c r="J11" s="266"/>
      <c r="K11" s="266"/>
      <c r="L11" s="266"/>
      <c r="M11" s="266"/>
      <c r="N11" s="338">
        <f>SUM(D11:M11)</f>
        <v>62</v>
      </c>
    </row>
    <row r="12" spans="1:14" ht="30.75" customHeight="1" thickBot="1" x14ac:dyDescent="0.3">
      <c r="B12" s="121">
        <v>2</v>
      </c>
      <c r="C12" s="120" t="s">
        <v>469</v>
      </c>
      <c r="D12" s="273">
        <v>5</v>
      </c>
      <c r="E12" s="274">
        <v>5</v>
      </c>
      <c r="F12" s="274">
        <v>7</v>
      </c>
      <c r="G12" s="274">
        <v>3</v>
      </c>
      <c r="H12" s="274">
        <v>3</v>
      </c>
      <c r="I12" s="266"/>
      <c r="J12" s="266"/>
      <c r="K12" s="266"/>
      <c r="L12" s="266"/>
      <c r="M12" s="266"/>
      <c r="N12" s="339">
        <f t="shared" ref="N12:N13" si="0">SUM(D12:M12)</f>
        <v>23</v>
      </c>
    </row>
    <row r="13" spans="1:14" ht="53.25" thickBot="1" x14ac:dyDescent="0.3">
      <c r="B13" s="121">
        <v>3</v>
      </c>
      <c r="C13" s="120" t="s">
        <v>470</v>
      </c>
      <c r="D13" s="273">
        <v>13</v>
      </c>
      <c r="E13" s="274">
        <v>17</v>
      </c>
      <c r="F13" s="274">
        <v>12</v>
      </c>
      <c r="G13" s="274">
        <v>11</v>
      </c>
      <c r="H13" s="274">
        <v>9</v>
      </c>
      <c r="I13" s="266"/>
      <c r="J13" s="266"/>
      <c r="K13" s="266"/>
      <c r="L13" s="266"/>
      <c r="M13" s="266"/>
      <c r="N13" s="338">
        <f t="shared" si="0"/>
        <v>62</v>
      </c>
    </row>
    <row r="14" spans="1:14" ht="30.75" customHeight="1" thickBot="1" x14ac:dyDescent="0.3">
      <c r="B14" s="121">
        <v>4</v>
      </c>
      <c r="C14" s="120" t="s">
        <v>471</v>
      </c>
      <c r="D14" s="273">
        <v>13</v>
      </c>
      <c r="E14" s="274">
        <v>17</v>
      </c>
      <c r="F14" s="274">
        <v>12</v>
      </c>
      <c r="G14" s="274">
        <v>11</v>
      </c>
      <c r="H14" s="274">
        <v>9</v>
      </c>
      <c r="I14" s="266"/>
      <c r="J14" s="266"/>
      <c r="K14" s="266"/>
      <c r="L14" s="266"/>
      <c r="M14" s="266"/>
      <c r="N14" s="339">
        <f>SUM(D14:G14)</f>
        <v>53</v>
      </c>
    </row>
  </sheetData>
  <mergeCells count="6">
    <mergeCell ref="N8:N9"/>
    <mergeCell ref="A4:G4"/>
    <mergeCell ref="B5:G5"/>
    <mergeCell ref="B6:G6"/>
    <mergeCell ref="B8:B9"/>
    <mergeCell ref="C8:C9"/>
  </mergeCells>
  <pageMargins left="0.7" right="0.7" top="0.75" bottom="0.75" header="0.3" footer="0.3"/>
  <pageSetup orientation="portrait" horizontalDpi="0" verticalDpi="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5113-8BE5-4E05-826C-2F8D8B4F18A1}">
  <sheetPr>
    <tabColor rgb="FF0000CC"/>
  </sheetPr>
  <dimension ref="A4:M31"/>
  <sheetViews>
    <sheetView tabSelected="1" topLeftCell="A10" zoomScale="98" zoomScaleNormal="98" workbookViewId="0" xr3:uid="{C53E8A25-3044-56AC-A122-452A2A6FA028}">
      <selection activeCell="G19" sqref="G19"/>
    </sheetView>
  </sheetViews>
  <sheetFormatPr defaultColWidth="10.8515625" defaultRowHeight="18.75" x14ac:dyDescent="0.25"/>
  <cols>
    <col min="1" max="1" width="7.765625" style="5" customWidth="1"/>
    <col min="2" max="2" width="8.13671875" style="5" customWidth="1"/>
    <col min="3" max="3" width="7.765625" style="5" customWidth="1"/>
    <col min="4" max="5" width="14.0546875" style="5" customWidth="1"/>
    <col min="6" max="6" width="22.31640625" style="5" customWidth="1"/>
    <col min="7" max="9" width="17.015625" style="5" customWidth="1"/>
    <col min="10" max="10" width="22.56640625" style="5" customWidth="1"/>
    <col min="11" max="12" width="13.31640625" style="5" customWidth="1"/>
    <col min="13" max="13" width="12.9453125" style="5" customWidth="1"/>
    <col min="14" max="16384" width="10.8515625" style="5"/>
  </cols>
  <sheetData>
    <row r="4" spans="1:13" ht="23.25" x14ac:dyDescent="0.25">
      <c r="A4" s="370" t="s">
        <v>546</v>
      </c>
      <c r="B4" s="370"/>
      <c r="C4" s="370"/>
      <c r="D4" s="370"/>
      <c r="E4" s="370"/>
      <c r="F4" s="370"/>
      <c r="G4" s="370"/>
      <c r="H4" s="370"/>
      <c r="I4" s="370"/>
      <c r="J4" s="21"/>
      <c r="K4" s="21"/>
      <c r="L4" s="21"/>
      <c r="M4" s="21"/>
    </row>
    <row r="5" spans="1:13" ht="42.75" customHeight="1" x14ac:dyDescent="0.25">
      <c r="A5" s="131" t="s">
        <v>473</v>
      </c>
      <c r="B5" s="406" t="s">
        <v>474</v>
      </c>
      <c r="C5" s="406"/>
      <c r="D5" s="406"/>
      <c r="E5" s="406"/>
      <c r="F5" s="406"/>
      <c r="G5" s="406"/>
      <c r="H5" s="406"/>
      <c r="I5" s="406"/>
    </row>
    <row r="7" spans="1:13" x14ac:dyDescent="0.25">
      <c r="B7" s="361" t="s">
        <v>211</v>
      </c>
      <c r="C7" s="361"/>
      <c r="D7" s="361" t="s">
        <v>212</v>
      </c>
      <c r="E7" s="361"/>
      <c r="F7" s="361"/>
      <c r="G7" s="360" t="s">
        <v>213</v>
      </c>
      <c r="H7" s="360"/>
      <c r="I7" s="360"/>
      <c r="J7" s="405" t="s">
        <v>419</v>
      </c>
    </row>
    <row r="8" spans="1:13" x14ac:dyDescent="0.25">
      <c r="B8" s="361"/>
      <c r="C8" s="361"/>
      <c r="D8" s="361"/>
      <c r="E8" s="361"/>
      <c r="F8" s="361"/>
      <c r="G8" s="197" t="s">
        <v>84</v>
      </c>
      <c r="H8" s="197" t="s">
        <v>85</v>
      </c>
      <c r="I8" s="197" t="s">
        <v>86</v>
      </c>
      <c r="J8" s="405"/>
    </row>
    <row r="9" spans="1:13" x14ac:dyDescent="0.25">
      <c r="B9" s="438" t="s">
        <v>52</v>
      </c>
      <c r="C9" s="439"/>
      <c r="D9" s="438" t="s">
        <v>53</v>
      </c>
      <c r="E9" s="482"/>
      <c r="F9" s="439"/>
      <c r="G9" s="231" t="s">
        <v>54</v>
      </c>
      <c r="H9" s="231" t="s">
        <v>55</v>
      </c>
      <c r="I9" s="231" t="s">
        <v>56</v>
      </c>
      <c r="J9" s="232" t="s">
        <v>57</v>
      </c>
    </row>
    <row r="10" spans="1:13" x14ac:dyDescent="0.25">
      <c r="B10" s="436" t="s">
        <v>416</v>
      </c>
      <c r="C10" s="436"/>
      <c r="D10" s="371"/>
      <c r="E10" s="371"/>
      <c r="F10" s="371"/>
      <c r="G10" s="57"/>
      <c r="H10" s="57"/>
      <c r="I10" s="57"/>
      <c r="J10" s="217">
        <f>SUM(G10:I10)</f>
        <v>0</v>
      </c>
    </row>
    <row r="11" spans="1:13" x14ac:dyDescent="0.25">
      <c r="B11" s="436"/>
      <c r="C11" s="436"/>
      <c r="D11" s="371"/>
      <c r="E11" s="371"/>
      <c r="F11" s="371"/>
      <c r="G11" s="57"/>
      <c r="H11" s="57"/>
      <c r="I11" s="57"/>
      <c r="J11" s="217">
        <f t="shared" ref="J11:J12" si="0">SUM(G11:I11)</f>
        <v>0</v>
      </c>
    </row>
    <row r="12" spans="1:13" x14ac:dyDescent="0.25">
      <c r="B12" s="436"/>
      <c r="C12" s="436"/>
      <c r="D12" s="371"/>
      <c r="E12" s="371"/>
      <c r="F12" s="371"/>
      <c r="G12" s="57"/>
      <c r="H12" s="57"/>
      <c r="I12" s="57"/>
      <c r="J12" s="217">
        <f t="shared" si="0"/>
        <v>0</v>
      </c>
    </row>
    <row r="13" spans="1:13" x14ac:dyDescent="0.25">
      <c r="B13" s="436"/>
      <c r="C13" s="436"/>
      <c r="D13" s="386" t="s">
        <v>504</v>
      </c>
      <c r="E13" s="386"/>
      <c r="F13" s="386"/>
      <c r="G13" s="216">
        <f>SUM(G10:G12)</f>
        <v>0</v>
      </c>
      <c r="H13" s="216">
        <f>SUM(H10:H12)</f>
        <v>0</v>
      </c>
      <c r="I13" s="216">
        <f>SUM(I10:I12)</f>
        <v>0</v>
      </c>
      <c r="J13" s="218">
        <f>AVERAGE(G13:I13)</f>
        <v>0</v>
      </c>
    </row>
    <row r="14" spans="1:13" ht="19.5" thickBot="1" x14ac:dyDescent="0.3">
      <c r="B14" s="436" t="s">
        <v>68</v>
      </c>
      <c r="C14" s="436"/>
      <c r="D14" s="371" t="s">
        <v>750</v>
      </c>
      <c r="E14" s="371"/>
      <c r="F14" s="371"/>
      <c r="G14" s="340">
        <v>823</v>
      </c>
      <c r="H14" s="341">
        <v>1599</v>
      </c>
      <c r="I14" s="340">
        <v>1335</v>
      </c>
      <c r="J14" s="275">
        <f>AVERAGE(G14:I14)</f>
        <v>1252.3333333333333</v>
      </c>
    </row>
    <row r="15" spans="1:13" ht="19.5" thickBot="1" x14ac:dyDescent="0.3">
      <c r="B15" s="436"/>
      <c r="C15" s="436"/>
      <c r="D15" s="371" t="s">
        <v>889</v>
      </c>
      <c r="E15" s="371"/>
      <c r="F15" s="371"/>
      <c r="G15" s="340">
        <v>81.3</v>
      </c>
      <c r="H15" s="340">
        <v>110.1</v>
      </c>
      <c r="I15" s="340">
        <v>22.5</v>
      </c>
      <c r="J15" s="275">
        <f>AVERAGE(G15:I15)</f>
        <v>71.3</v>
      </c>
    </row>
    <row r="16" spans="1:13" x14ac:dyDescent="0.25">
      <c r="B16" s="436"/>
      <c r="C16" s="436"/>
      <c r="D16" s="386" t="s">
        <v>505</v>
      </c>
      <c r="E16" s="386"/>
      <c r="F16" s="386"/>
      <c r="G16" s="234">
        <f>SUM(G14:G15)</f>
        <v>904.3</v>
      </c>
      <c r="H16" s="234">
        <f t="shared" ref="H16:I16" si="1">SUM(H14:H15)</f>
        <v>1709.1</v>
      </c>
      <c r="I16" s="234">
        <f t="shared" si="1"/>
        <v>1357.5</v>
      </c>
      <c r="J16" s="342">
        <f>SUM(J14:J15)</f>
        <v>1323.6333333333332</v>
      </c>
    </row>
    <row r="17" spans="2:10" ht="18.75" customHeight="1" thickBot="1" x14ac:dyDescent="0.3">
      <c r="B17" s="436" t="s">
        <v>417</v>
      </c>
      <c r="C17" s="436"/>
      <c r="D17" s="536" t="s">
        <v>890</v>
      </c>
      <c r="E17" s="537"/>
      <c r="F17" s="538"/>
      <c r="G17" s="343">
        <v>7617.34</v>
      </c>
      <c r="H17" s="340">
        <v>9000.52</v>
      </c>
      <c r="I17" s="340">
        <v>8750.16</v>
      </c>
      <c r="J17" s="275">
        <f t="shared" ref="J17:J29" si="2">AVERAGE(G17:I17)</f>
        <v>8456.0066666666662</v>
      </c>
    </row>
    <row r="18" spans="2:10" ht="18.75" customHeight="1" thickBot="1" x14ac:dyDescent="0.3">
      <c r="B18" s="436"/>
      <c r="C18" s="436"/>
      <c r="D18" s="536" t="s">
        <v>891</v>
      </c>
      <c r="E18" s="537" t="s">
        <v>891</v>
      </c>
      <c r="F18" s="538" t="s">
        <v>891</v>
      </c>
      <c r="G18" s="343">
        <v>9501.2099999999991</v>
      </c>
      <c r="H18" s="340">
        <v>11876.52</v>
      </c>
      <c r="I18" s="340">
        <v>11134.41</v>
      </c>
      <c r="J18" s="275">
        <f t="shared" si="2"/>
        <v>10837.38</v>
      </c>
    </row>
    <row r="19" spans="2:10" ht="18.75" customHeight="1" thickBot="1" x14ac:dyDescent="0.3">
      <c r="B19" s="436"/>
      <c r="C19" s="436"/>
      <c r="D19" s="536" t="s">
        <v>892</v>
      </c>
      <c r="E19" s="537" t="s">
        <v>892</v>
      </c>
      <c r="F19" s="538" t="s">
        <v>892</v>
      </c>
      <c r="G19" s="343">
        <v>748.8</v>
      </c>
      <c r="H19" s="340">
        <v>878.4</v>
      </c>
      <c r="I19" s="340">
        <v>878.4</v>
      </c>
      <c r="J19" s="275">
        <f t="shared" si="2"/>
        <v>835.19999999999993</v>
      </c>
    </row>
    <row r="20" spans="2:10" ht="18.75" customHeight="1" thickBot="1" x14ac:dyDescent="0.3">
      <c r="B20" s="436"/>
      <c r="C20" s="436"/>
      <c r="D20" s="536" t="s">
        <v>893</v>
      </c>
      <c r="E20" s="537" t="s">
        <v>893</v>
      </c>
      <c r="F20" s="538" t="s">
        <v>893</v>
      </c>
      <c r="G20" s="343">
        <v>2689.5</v>
      </c>
      <c r="H20" s="340">
        <v>5421.27</v>
      </c>
      <c r="I20" s="340">
        <v>4607.5</v>
      </c>
      <c r="J20" s="275">
        <f t="shared" si="2"/>
        <v>4239.4233333333332</v>
      </c>
    </row>
    <row r="21" spans="2:10" ht="18.75" customHeight="1" thickBot="1" x14ac:dyDescent="0.3">
      <c r="B21" s="436"/>
      <c r="C21" s="436"/>
      <c r="D21" s="536" t="s">
        <v>894</v>
      </c>
      <c r="E21" s="537" t="s">
        <v>894</v>
      </c>
      <c r="F21" s="538" t="s">
        <v>894</v>
      </c>
      <c r="G21" s="343">
        <v>1046.7</v>
      </c>
      <c r="H21" s="340">
        <v>645.5</v>
      </c>
      <c r="I21" s="340">
        <v>350.8</v>
      </c>
      <c r="J21" s="275">
        <f t="shared" si="2"/>
        <v>681</v>
      </c>
    </row>
    <row r="22" spans="2:10" ht="18.75" customHeight="1" thickBot="1" x14ac:dyDescent="0.3">
      <c r="B22" s="436"/>
      <c r="C22" s="436"/>
      <c r="D22" s="536" t="s">
        <v>895</v>
      </c>
      <c r="E22" s="537" t="s">
        <v>895</v>
      </c>
      <c r="F22" s="538" t="s">
        <v>895</v>
      </c>
      <c r="G22" s="343">
        <v>572.70000000000005</v>
      </c>
      <c r="H22" s="340">
        <v>716.1</v>
      </c>
      <c r="I22" s="340">
        <v>506.1</v>
      </c>
      <c r="J22" s="275">
        <f t="shared" si="2"/>
        <v>598.30000000000007</v>
      </c>
    </row>
    <row r="23" spans="2:10" ht="19.5" thickBot="1" x14ac:dyDescent="0.3">
      <c r="B23" s="436"/>
      <c r="C23" s="436"/>
      <c r="D23" s="536" t="s">
        <v>749</v>
      </c>
      <c r="E23" s="537" t="s">
        <v>749</v>
      </c>
      <c r="F23" s="538" t="s">
        <v>749</v>
      </c>
      <c r="G23" s="343">
        <v>666.34</v>
      </c>
      <c r="H23" s="340">
        <v>783.55</v>
      </c>
      <c r="I23" s="340">
        <v>835.13</v>
      </c>
      <c r="J23" s="275">
        <f t="shared" si="2"/>
        <v>761.67333333333329</v>
      </c>
    </row>
    <row r="24" spans="2:10" ht="19.5" thickBot="1" x14ac:dyDescent="0.3">
      <c r="B24" s="436"/>
      <c r="C24" s="436"/>
      <c r="D24" s="536" t="s">
        <v>896</v>
      </c>
      <c r="E24" s="537" t="s">
        <v>896</v>
      </c>
      <c r="F24" s="538" t="s">
        <v>896</v>
      </c>
      <c r="G24" s="343">
        <v>477.91</v>
      </c>
      <c r="H24" s="340">
        <v>759.49</v>
      </c>
      <c r="I24" s="340">
        <v>734.4</v>
      </c>
      <c r="J24" s="275">
        <f t="shared" si="2"/>
        <v>657.26666666666677</v>
      </c>
    </row>
    <row r="25" spans="2:10" x14ac:dyDescent="0.25">
      <c r="B25" s="436"/>
      <c r="C25" s="436"/>
      <c r="D25" s="386" t="s">
        <v>507</v>
      </c>
      <c r="E25" s="386"/>
      <c r="F25" s="386"/>
      <c r="G25" s="216">
        <f>SUM(G17:G24)</f>
        <v>23320.5</v>
      </c>
      <c r="H25" s="216">
        <f>SUM(H17:H24)</f>
        <v>30081.350000000002</v>
      </c>
      <c r="I25" s="294">
        <f>SUM(I17:I24)</f>
        <v>27796.9</v>
      </c>
      <c r="J25" s="294">
        <f>SUM(J17:J24)</f>
        <v>27066.249999999996</v>
      </c>
    </row>
    <row r="26" spans="2:10" ht="18.75" customHeight="1" thickBot="1" x14ac:dyDescent="0.3">
      <c r="B26" s="436" t="s">
        <v>418</v>
      </c>
      <c r="C26" s="436"/>
      <c r="D26" s="536" t="s">
        <v>897</v>
      </c>
      <c r="E26" s="537" t="s">
        <v>897</v>
      </c>
      <c r="F26" s="538" t="s">
        <v>897</v>
      </c>
      <c r="G26" s="343">
        <v>1531</v>
      </c>
      <c r="H26" s="340">
        <v>4244.6899999999996</v>
      </c>
      <c r="I26" s="340">
        <v>1205.72</v>
      </c>
      <c r="J26" s="275">
        <f t="shared" si="2"/>
        <v>2327.1366666666668</v>
      </c>
    </row>
    <row r="27" spans="2:10" ht="18.75" customHeight="1" thickBot="1" x14ac:dyDescent="0.3">
      <c r="B27" s="436"/>
      <c r="C27" s="436"/>
      <c r="D27" s="536" t="s">
        <v>898</v>
      </c>
      <c r="E27" s="537" t="s">
        <v>898</v>
      </c>
      <c r="F27" s="538" t="s">
        <v>898</v>
      </c>
      <c r="G27" s="343">
        <v>514.5</v>
      </c>
      <c r="H27" s="340">
        <v>460</v>
      </c>
      <c r="I27" s="340">
        <v>565</v>
      </c>
      <c r="J27" s="275">
        <f t="shared" si="2"/>
        <v>513.16666666666663</v>
      </c>
    </row>
    <row r="28" spans="2:10" ht="18.75" customHeight="1" thickBot="1" x14ac:dyDescent="0.3">
      <c r="B28" s="436"/>
      <c r="C28" s="436"/>
      <c r="D28" s="536" t="s">
        <v>899</v>
      </c>
      <c r="E28" s="537" t="s">
        <v>899</v>
      </c>
      <c r="F28" s="538" t="s">
        <v>899</v>
      </c>
      <c r="G28" s="343">
        <v>4680.5</v>
      </c>
      <c r="H28" s="340">
        <v>3449.8</v>
      </c>
      <c r="I28" s="340">
        <v>4658.93</v>
      </c>
      <c r="J28" s="275">
        <f t="shared" si="2"/>
        <v>4263.0766666666668</v>
      </c>
    </row>
    <row r="29" spans="2:10" ht="18.75" customHeight="1" thickBot="1" x14ac:dyDescent="0.3">
      <c r="B29" s="436"/>
      <c r="C29" s="436"/>
      <c r="D29" s="536" t="s">
        <v>900</v>
      </c>
      <c r="E29" s="537" t="s">
        <v>900</v>
      </c>
      <c r="F29" s="538" t="s">
        <v>900</v>
      </c>
      <c r="G29" s="343">
        <v>127.5</v>
      </c>
      <c r="H29" s="340">
        <v>120</v>
      </c>
      <c r="I29" s="340">
        <v>190</v>
      </c>
      <c r="J29" s="275">
        <f t="shared" si="2"/>
        <v>145.83333333333334</v>
      </c>
    </row>
    <row r="30" spans="2:10" x14ac:dyDescent="0.25">
      <c r="B30" s="436"/>
      <c r="C30" s="436"/>
      <c r="D30" s="386" t="s">
        <v>506</v>
      </c>
      <c r="E30" s="386"/>
      <c r="F30" s="386"/>
      <c r="G30" s="216">
        <f>SUM(G26:G29)</f>
        <v>6853.5</v>
      </c>
      <c r="H30" s="216">
        <f>SUM(H26:H29)</f>
        <v>8274.49</v>
      </c>
      <c r="I30" s="216">
        <f>SUM(I26:I29)</f>
        <v>6619.6500000000005</v>
      </c>
      <c r="J30" s="298">
        <f>SUM(J26:J29)</f>
        <v>7249.2133333333331</v>
      </c>
    </row>
    <row r="31" spans="2:10" x14ac:dyDescent="0.25">
      <c r="B31" s="455" t="s">
        <v>355</v>
      </c>
      <c r="C31" s="455"/>
      <c r="D31" s="455"/>
      <c r="E31" s="455"/>
      <c r="F31" s="455"/>
      <c r="G31" s="344">
        <f>G13+G16+G25+G30</f>
        <v>31078.3</v>
      </c>
      <c r="H31" s="233">
        <f>H13+H16+H25+H30</f>
        <v>40064.94</v>
      </c>
      <c r="I31" s="233">
        <f>I13+I16+I25+I30</f>
        <v>35774.050000000003</v>
      </c>
      <c r="J31" s="344">
        <f>J13+J16+J25+J30</f>
        <v>35639.096666666665</v>
      </c>
    </row>
  </sheetData>
  <mergeCells count="34">
    <mergeCell ref="B31:F31"/>
    <mergeCell ref="D22:F22"/>
    <mergeCell ref="D23:F23"/>
    <mergeCell ref="D24:F24"/>
    <mergeCell ref="D25:F25"/>
    <mergeCell ref="B26:C30"/>
    <mergeCell ref="D26:F26"/>
    <mergeCell ref="D27:F27"/>
    <mergeCell ref="D28:F28"/>
    <mergeCell ref="D29:F29"/>
    <mergeCell ref="D30:F30"/>
    <mergeCell ref="B14:C16"/>
    <mergeCell ref="D14:F14"/>
    <mergeCell ref="D15:F15"/>
    <mergeCell ref="D16:F16"/>
    <mergeCell ref="B17:C25"/>
    <mergeCell ref="D17:F17"/>
    <mergeCell ref="D18:F18"/>
    <mergeCell ref="D19:F19"/>
    <mergeCell ref="D20:F20"/>
    <mergeCell ref="D21:F21"/>
    <mergeCell ref="B9:C9"/>
    <mergeCell ref="D9:F9"/>
    <mergeCell ref="B10:C13"/>
    <mergeCell ref="D10:F10"/>
    <mergeCell ref="D11:F11"/>
    <mergeCell ref="D12:F12"/>
    <mergeCell ref="D13:F13"/>
    <mergeCell ref="J7:J8"/>
    <mergeCell ref="A4:I4"/>
    <mergeCell ref="B5:I5"/>
    <mergeCell ref="B7:C8"/>
    <mergeCell ref="D7:F8"/>
    <mergeCell ref="G7:I7"/>
  </mergeCells>
  <pageMargins left="0.75" right="0.75" top="1" bottom="1" header="0.5" footer="0.5"/>
  <pageSetup paperSize="9" orientation="portrait" horizontalDpi="4294967292" verticalDpi="4294967292"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B8823-0326-41DB-980F-426059907500}">
  <sheetPr>
    <tabColor rgb="FF0000CC"/>
  </sheetPr>
  <dimension ref="A4:J15"/>
  <sheetViews>
    <sheetView topLeftCell="A7" zoomScale="90" zoomScaleNormal="90" workbookViewId="0" xr3:uid="{28B29688-AAB0-58F1-8AB7-19C0ABAC917D}">
      <selection activeCell="G19" sqref="G19"/>
    </sheetView>
  </sheetViews>
  <sheetFormatPr defaultColWidth="10.8515625" defaultRowHeight="18.75" x14ac:dyDescent="0.25"/>
  <cols>
    <col min="1" max="1" width="7.765625" style="5" customWidth="1"/>
    <col min="2" max="2" width="8.13671875" style="5" customWidth="1"/>
    <col min="3" max="3" width="36.00390625" style="5" customWidth="1"/>
    <col min="4" max="6" width="17.015625" style="5" customWidth="1"/>
    <col min="7" max="7" width="9.6171875" style="5" customWidth="1"/>
    <col min="8" max="9" width="13.31640625" style="5" customWidth="1"/>
    <col min="10" max="10" width="12.9453125" style="5" customWidth="1"/>
    <col min="11" max="16384" width="10.8515625" style="5"/>
  </cols>
  <sheetData>
    <row r="4" spans="1:10" ht="23.25" x14ac:dyDescent="0.25">
      <c r="A4" s="370" t="s">
        <v>542</v>
      </c>
      <c r="B4" s="370"/>
      <c r="C4" s="370"/>
      <c r="D4" s="370"/>
      <c r="E4" s="370"/>
      <c r="F4" s="370"/>
      <c r="G4" s="21"/>
      <c r="H4" s="21"/>
      <c r="I4" s="21"/>
      <c r="J4" s="21"/>
    </row>
    <row r="5" spans="1:10" x14ac:dyDescent="0.25">
      <c r="A5" s="131" t="s">
        <v>475</v>
      </c>
      <c r="B5" s="540" t="s">
        <v>476</v>
      </c>
      <c r="C5" s="540"/>
      <c r="D5" s="540"/>
      <c r="E5" s="540"/>
      <c r="F5" s="540"/>
    </row>
    <row r="6" spans="1:10" ht="48" customHeight="1" thickBot="1" x14ac:dyDescent="0.3">
      <c r="B6" s="406" t="s">
        <v>477</v>
      </c>
      <c r="C6" s="406"/>
      <c r="D6" s="406"/>
      <c r="E6" s="406"/>
      <c r="F6" s="406"/>
      <c r="G6" s="406"/>
      <c r="H6" s="23"/>
      <c r="I6" s="23"/>
      <c r="J6" s="23"/>
    </row>
    <row r="7" spans="1:10" x14ac:dyDescent="0.25">
      <c r="B7" s="541" t="s">
        <v>42</v>
      </c>
      <c r="C7" s="543" t="s">
        <v>338</v>
      </c>
      <c r="D7" s="543" t="s">
        <v>364</v>
      </c>
      <c r="E7" s="543"/>
      <c r="F7" s="544"/>
    </row>
    <row r="8" spans="1:10" x14ac:dyDescent="0.25">
      <c r="B8" s="542"/>
      <c r="C8" s="407"/>
      <c r="D8" s="345" t="s">
        <v>84</v>
      </c>
      <c r="E8" s="345" t="s">
        <v>85</v>
      </c>
      <c r="F8" s="346" t="s">
        <v>86</v>
      </c>
    </row>
    <row r="9" spans="1:10" s="95" customFormat="1" ht="29.1" customHeight="1" thickBot="1" x14ac:dyDescent="0.25">
      <c r="B9" s="276">
        <v>1</v>
      </c>
      <c r="C9" s="277" t="s">
        <v>885</v>
      </c>
      <c r="D9" s="347">
        <v>4286.03</v>
      </c>
      <c r="E9" s="347">
        <v>4423.3900000000003</v>
      </c>
      <c r="F9" s="347">
        <v>4464.8900000000003</v>
      </c>
    </row>
    <row r="10" spans="1:10" s="95" customFormat="1" ht="29.1" customHeight="1" thickBot="1" x14ac:dyDescent="0.25">
      <c r="B10" s="276">
        <v>2</v>
      </c>
      <c r="C10" s="277" t="s">
        <v>887</v>
      </c>
      <c r="D10" s="347">
        <v>3934.21</v>
      </c>
      <c r="E10" s="347">
        <v>4394.21</v>
      </c>
      <c r="F10" s="347">
        <v>4156.4799999999996</v>
      </c>
    </row>
    <row r="11" spans="1:10" s="95" customFormat="1" ht="29.1" customHeight="1" thickBot="1" x14ac:dyDescent="0.25">
      <c r="B11" s="276">
        <v>3</v>
      </c>
      <c r="C11" s="277" t="s">
        <v>888</v>
      </c>
      <c r="D11" s="347">
        <v>5311.22</v>
      </c>
      <c r="E11" s="347">
        <v>6415.28</v>
      </c>
      <c r="F11" s="347">
        <v>4994.6099999999997</v>
      </c>
    </row>
    <row r="12" spans="1:10" s="95" customFormat="1" ht="29.1" customHeight="1" thickBot="1" x14ac:dyDescent="0.25">
      <c r="B12" s="276">
        <v>4</v>
      </c>
      <c r="C12" s="277" t="s">
        <v>886</v>
      </c>
      <c r="D12" s="347">
        <v>7756.92</v>
      </c>
      <c r="E12" s="347">
        <v>8973.15</v>
      </c>
      <c r="F12" s="347">
        <v>6677.53</v>
      </c>
    </row>
    <row r="13" spans="1:10" s="95" customFormat="1" ht="29.1" customHeight="1" thickBot="1" x14ac:dyDescent="0.25">
      <c r="B13" s="276">
        <v>5</v>
      </c>
      <c r="C13" s="277" t="s">
        <v>556</v>
      </c>
      <c r="D13" s="347">
        <v>0</v>
      </c>
      <c r="E13" s="347">
        <v>3290.95</v>
      </c>
      <c r="F13" s="347">
        <v>4163.7299999999996</v>
      </c>
    </row>
    <row r="14" spans="1:10" s="95" customFormat="1" ht="29.1" customHeight="1" thickBot="1" x14ac:dyDescent="0.25">
      <c r="B14" s="278">
        <v>6</v>
      </c>
      <c r="C14" s="279" t="s">
        <v>901</v>
      </c>
      <c r="D14" s="347">
        <v>9123.59</v>
      </c>
      <c r="E14" s="347">
        <v>11784.42</v>
      </c>
      <c r="F14" s="347">
        <v>10481.68</v>
      </c>
    </row>
    <row r="15" spans="1:10" x14ac:dyDescent="0.25">
      <c r="B15" s="539" t="s">
        <v>113</v>
      </c>
      <c r="C15" s="539"/>
      <c r="D15" s="348">
        <f>SUM(D9:D14)</f>
        <v>30411.969999999998</v>
      </c>
      <c r="E15" s="348">
        <f>SUM(E9:E14)</f>
        <v>39281.4</v>
      </c>
      <c r="F15" s="348">
        <f>SUM(F9:F14)</f>
        <v>34938.92</v>
      </c>
    </row>
  </sheetData>
  <mergeCells count="7">
    <mergeCell ref="B15:C15"/>
    <mergeCell ref="A4:F4"/>
    <mergeCell ref="B5:F5"/>
    <mergeCell ref="B6:G6"/>
    <mergeCell ref="B7:B8"/>
    <mergeCell ref="C7:C8"/>
    <mergeCell ref="D7:F7"/>
  </mergeCells>
  <pageMargins left="0.75" right="0.75" top="1" bottom="1" header="0.5" footer="0.5"/>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3"/>
  <sheetViews>
    <sheetView topLeftCell="J1" workbookViewId="0" xr3:uid="{51F8DEE0-4D01-5F28-A812-FC0BD7CAC4A5}">
      <selection activeCell="F7" sqref="F7:M15"/>
    </sheetView>
  </sheetViews>
  <sheetFormatPr defaultColWidth="10.8515625" defaultRowHeight="18.75" x14ac:dyDescent="0.25"/>
  <cols>
    <col min="1" max="1" width="4.9296875" style="5" customWidth="1"/>
    <col min="2" max="2" width="36.62109375" style="5" customWidth="1"/>
    <col min="3" max="3" width="30.578125" style="79" customWidth="1"/>
    <col min="4" max="4" width="17.5078125" style="79" customWidth="1"/>
    <col min="5" max="5" width="26.51171875" style="5" customWidth="1"/>
    <col min="6" max="6" width="16.3984375" style="5" bestFit="1" customWidth="1"/>
    <col min="7" max="7" width="14.796875" style="5" bestFit="1" customWidth="1"/>
    <col min="8" max="8" width="17.015625" style="5" bestFit="1" customWidth="1"/>
    <col min="9" max="9" width="16.64453125" style="5" bestFit="1" customWidth="1"/>
    <col min="10" max="10" width="27.49609375" style="5" customWidth="1"/>
    <col min="11" max="11" width="29.59375" style="5" customWidth="1"/>
    <col min="12" max="12" width="16.64453125" style="5" bestFit="1" customWidth="1"/>
    <col min="13" max="13" width="25.27734375" style="5" bestFit="1" customWidth="1"/>
    <col min="14" max="14" width="27.12890625" style="5" bestFit="1" customWidth="1"/>
    <col min="15" max="16384" width="10.8515625" style="5"/>
  </cols>
  <sheetData>
    <row r="1" spans="1:14" s="3" customFormat="1" ht="44.1" customHeight="1" x14ac:dyDescent="0.35">
      <c r="B1" s="4"/>
      <c r="C1" s="78"/>
      <c r="D1" s="78"/>
    </row>
    <row r="2" spans="1:14" s="3" customFormat="1" ht="20.100000000000001" customHeight="1" x14ac:dyDescent="0.35">
      <c r="B2" s="4"/>
      <c r="C2" s="78"/>
      <c r="D2" s="78"/>
    </row>
    <row r="3" spans="1:14" ht="45" customHeight="1" x14ac:dyDescent="0.25">
      <c r="A3" s="380" t="s">
        <v>66</v>
      </c>
      <c r="B3" s="381"/>
      <c r="C3" s="381"/>
      <c r="D3" s="381"/>
      <c r="E3" s="382"/>
    </row>
    <row r="4" spans="1:14" s="12" customFormat="1" ht="18" customHeight="1" x14ac:dyDescent="0.2">
      <c r="A4" s="383" t="s">
        <v>42</v>
      </c>
      <c r="B4" s="384" t="s">
        <v>43</v>
      </c>
      <c r="C4" s="385" t="s">
        <v>44</v>
      </c>
      <c r="D4" s="385" t="s">
        <v>136</v>
      </c>
      <c r="E4" s="384" t="s">
        <v>45</v>
      </c>
      <c r="F4" s="379" t="s">
        <v>49</v>
      </c>
      <c r="G4" s="379"/>
      <c r="H4" s="379"/>
      <c r="I4" s="379" t="s">
        <v>50</v>
      </c>
      <c r="J4" s="379"/>
      <c r="K4" s="379"/>
      <c r="L4" s="379" t="s">
        <v>51</v>
      </c>
      <c r="M4" s="379"/>
      <c r="N4" s="379"/>
    </row>
    <row r="5" spans="1:14" x14ac:dyDescent="0.25">
      <c r="A5" s="383"/>
      <c r="B5" s="384"/>
      <c r="C5" s="385"/>
      <c r="D5" s="385"/>
      <c r="E5" s="384"/>
      <c r="F5" s="16" t="s">
        <v>46</v>
      </c>
      <c r="G5" s="16" t="s">
        <v>47</v>
      </c>
      <c r="H5" s="16" t="s">
        <v>48</v>
      </c>
      <c r="I5" s="16" t="s">
        <v>46</v>
      </c>
      <c r="J5" s="16" t="s">
        <v>47</v>
      </c>
      <c r="K5" s="16" t="s">
        <v>48</v>
      </c>
      <c r="L5" s="16" t="s">
        <v>46</v>
      </c>
      <c r="M5" s="16" t="s">
        <v>47</v>
      </c>
      <c r="N5" s="16" t="s">
        <v>48</v>
      </c>
    </row>
    <row r="6" spans="1:14" s="3" customFormat="1" ht="15" x14ac:dyDescent="0.2">
      <c r="A6" s="17" t="s">
        <v>52</v>
      </c>
      <c r="B6" s="17" t="s">
        <v>53</v>
      </c>
      <c r="C6" s="17" t="s">
        <v>54</v>
      </c>
      <c r="D6" s="17" t="s">
        <v>55</v>
      </c>
      <c r="E6" s="17" t="s">
        <v>56</v>
      </c>
      <c r="F6" s="17" t="s">
        <v>57</v>
      </c>
      <c r="G6" s="17" t="s">
        <v>58</v>
      </c>
      <c r="H6" s="17" t="s">
        <v>59</v>
      </c>
      <c r="I6" s="17" t="s">
        <v>60</v>
      </c>
      <c r="J6" s="17" t="s">
        <v>61</v>
      </c>
      <c r="K6" s="17" t="s">
        <v>62</v>
      </c>
      <c r="L6" s="17" t="s">
        <v>63</v>
      </c>
      <c r="M6" s="17" t="s">
        <v>64</v>
      </c>
      <c r="N6" s="17" t="s">
        <v>65</v>
      </c>
    </row>
    <row r="7" spans="1:14" s="3" customFormat="1" ht="27.95" customHeight="1" x14ac:dyDescent="0.2">
      <c r="A7" s="92">
        <f>[1]DOSEN!A7</f>
        <v>1</v>
      </c>
      <c r="B7" s="235" t="s">
        <v>568</v>
      </c>
      <c r="C7" s="108" t="s">
        <v>929</v>
      </c>
      <c r="D7" s="74" t="s">
        <v>908</v>
      </c>
      <c r="E7" s="236" t="s">
        <v>461</v>
      </c>
      <c r="F7" s="237" t="s">
        <v>938</v>
      </c>
      <c r="G7" s="237" t="s">
        <v>939</v>
      </c>
      <c r="H7" s="237" t="s">
        <v>940</v>
      </c>
      <c r="I7" s="237" t="s">
        <v>941</v>
      </c>
      <c r="J7" s="237" t="s">
        <v>942</v>
      </c>
      <c r="K7" s="237" t="s">
        <v>943</v>
      </c>
      <c r="L7" s="237" t="s">
        <v>944</v>
      </c>
      <c r="M7" s="237" t="s">
        <v>945</v>
      </c>
      <c r="N7" s="237" t="str">
        <f>[1]DOSEN!N7</f>
        <v>Mikrobiologi Laut/Bioremediasi</v>
      </c>
    </row>
    <row r="8" spans="1:14" s="3" customFormat="1" ht="27.95" customHeight="1" x14ac:dyDescent="0.2">
      <c r="A8" s="92">
        <f>[1]DOSEN!A8</f>
        <v>2</v>
      </c>
      <c r="B8" s="237" t="s">
        <v>569</v>
      </c>
      <c r="C8" s="74" t="s">
        <v>930</v>
      </c>
      <c r="D8" s="74" t="s">
        <v>909</v>
      </c>
      <c r="E8" s="237" t="s">
        <v>318</v>
      </c>
      <c r="F8" s="237" t="s">
        <v>946</v>
      </c>
      <c r="G8" s="237" t="s">
        <v>947</v>
      </c>
      <c r="H8" s="237" t="s">
        <v>948</v>
      </c>
      <c r="I8" s="237" t="s">
        <v>949</v>
      </c>
      <c r="J8" s="237" t="s">
        <v>939</v>
      </c>
      <c r="K8" s="237" t="s">
        <v>950</v>
      </c>
      <c r="L8" s="237" t="s">
        <v>944</v>
      </c>
      <c r="M8" s="237" t="s">
        <v>951</v>
      </c>
      <c r="N8" s="237" t="str">
        <f>[1]DOSEN!N8</f>
        <v>Ilmu Lingkungan</v>
      </c>
    </row>
    <row r="9" spans="1:14" s="3" customFormat="1" ht="27.95" customHeight="1" x14ac:dyDescent="0.2">
      <c r="A9" s="92">
        <f>[1]DOSEN!A9</f>
        <v>3</v>
      </c>
      <c r="B9" s="237" t="s">
        <v>570</v>
      </c>
      <c r="C9" s="74" t="s">
        <v>931</v>
      </c>
      <c r="D9" s="74" t="s">
        <v>910</v>
      </c>
      <c r="E9" s="237" t="s">
        <v>318</v>
      </c>
      <c r="F9" s="237" t="s">
        <v>952</v>
      </c>
      <c r="G9" s="237" t="s">
        <v>953</v>
      </c>
      <c r="H9" s="237" t="s">
        <v>954</v>
      </c>
      <c r="I9" s="237" t="s">
        <v>955</v>
      </c>
      <c r="J9" s="237" t="s">
        <v>956</v>
      </c>
      <c r="K9" s="237" t="s">
        <v>957</v>
      </c>
      <c r="L9" s="237" t="s">
        <v>944</v>
      </c>
      <c r="M9" s="237" t="s">
        <v>947</v>
      </c>
      <c r="N9" s="237" t="str">
        <f>[1]DOSEN!N9</f>
        <v>Biologi Reproduksi</v>
      </c>
    </row>
    <row r="10" spans="1:14" s="3" customFormat="1" ht="27.95" customHeight="1" x14ac:dyDescent="0.2">
      <c r="A10" s="92">
        <f>[1]DOSEN!A10</f>
        <v>4</v>
      </c>
      <c r="B10" s="237" t="s">
        <v>606</v>
      </c>
      <c r="C10" s="74" t="s">
        <v>932</v>
      </c>
      <c r="D10" s="74" t="s">
        <v>911</v>
      </c>
      <c r="E10" s="237" t="s">
        <v>318</v>
      </c>
      <c r="F10" s="237" t="s">
        <v>952</v>
      </c>
      <c r="G10" s="237" t="s">
        <v>939</v>
      </c>
      <c r="H10" s="237" t="s">
        <v>958</v>
      </c>
      <c r="I10" s="237" t="s">
        <v>949</v>
      </c>
      <c r="J10" s="237" t="s">
        <v>953</v>
      </c>
      <c r="K10" s="237" t="s">
        <v>958</v>
      </c>
      <c r="L10" s="237" t="s">
        <v>944</v>
      </c>
      <c r="M10" s="237" t="s">
        <v>939</v>
      </c>
      <c r="N10" s="237" t="str">
        <f>[1]DOSEN!N10</f>
        <v>Bioinformatika</v>
      </c>
    </row>
    <row r="11" spans="1:14" s="3" customFormat="1" ht="27.95" customHeight="1" x14ac:dyDescent="0.2">
      <c r="A11" s="92">
        <f>[1]DOSEN!A11</f>
        <v>5</v>
      </c>
      <c r="B11" s="237" t="s">
        <v>604</v>
      </c>
      <c r="C11" s="74" t="s">
        <v>933</v>
      </c>
      <c r="D11" s="74" t="s">
        <v>912</v>
      </c>
      <c r="E11" s="237" t="s">
        <v>318</v>
      </c>
      <c r="F11" s="237" t="s">
        <v>938</v>
      </c>
      <c r="G11" s="237" t="s">
        <v>939</v>
      </c>
      <c r="H11" s="237" t="s">
        <v>959</v>
      </c>
      <c r="I11" s="237" t="s">
        <v>949</v>
      </c>
      <c r="J11" s="237" t="s">
        <v>960</v>
      </c>
      <c r="K11" s="237" t="s">
        <v>961</v>
      </c>
      <c r="L11" s="237" t="s">
        <v>944</v>
      </c>
      <c r="M11" s="237" t="s">
        <v>939</v>
      </c>
      <c r="N11" s="237" t="str">
        <f>[1]DOSEN!N11</f>
        <v>Endokrinologi</v>
      </c>
    </row>
    <row r="12" spans="1:14" s="3" customFormat="1" ht="27.95" customHeight="1" x14ac:dyDescent="0.2">
      <c r="A12" s="92">
        <f>[1]DOSEN!A12</f>
        <v>6</v>
      </c>
      <c r="B12" s="237" t="s">
        <v>605</v>
      </c>
      <c r="C12" s="74" t="s">
        <v>934</v>
      </c>
      <c r="D12" s="74" t="s">
        <v>913</v>
      </c>
      <c r="E12" s="237" t="s">
        <v>318</v>
      </c>
      <c r="F12" s="237" t="s">
        <v>938</v>
      </c>
      <c r="G12" s="237" t="s">
        <v>939</v>
      </c>
      <c r="H12" s="237" t="s">
        <v>962</v>
      </c>
      <c r="I12" s="237" t="s">
        <v>949</v>
      </c>
      <c r="J12" s="237" t="s">
        <v>953</v>
      </c>
      <c r="K12" s="237" t="s">
        <v>963</v>
      </c>
      <c r="L12" s="237" t="s">
        <v>944</v>
      </c>
      <c r="M12" s="237" t="s">
        <v>939</v>
      </c>
      <c r="N12" s="237" t="str">
        <f>[1]DOSEN!N12</f>
        <v>Biologi Molekuler</v>
      </c>
    </row>
    <row r="13" spans="1:14" s="3" customFormat="1" ht="27.95" customHeight="1" x14ac:dyDescent="0.2">
      <c r="A13" s="92">
        <f>[1]DOSEN!A13</f>
        <v>7</v>
      </c>
      <c r="B13" s="237" t="s">
        <v>927</v>
      </c>
      <c r="C13" s="74" t="s">
        <v>935</v>
      </c>
      <c r="D13" s="74" t="s">
        <v>914</v>
      </c>
      <c r="E13" s="237" t="s">
        <v>318</v>
      </c>
      <c r="F13" s="237" t="s">
        <v>964</v>
      </c>
      <c r="G13" s="237" t="s">
        <v>939</v>
      </c>
      <c r="H13" s="237" t="s">
        <v>965</v>
      </c>
      <c r="I13" s="237" t="s">
        <v>949</v>
      </c>
      <c r="J13" s="237" t="s">
        <v>953</v>
      </c>
      <c r="K13" s="237" t="s">
        <v>965</v>
      </c>
      <c r="L13" s="237" t="s">
        <v>944</v>
      </c>
      <c r="M13" s="237" t="s">
        <v>939</v>
      </c>
      <c r="N13" s="237" t="str">
        <f>[1]DOSEN!N13</f>
        <v>Endokrinologi</v>
      </c>
    </row>
    <row r="14" spans="1:14" s="3" customFormat="1" ht="27.95" customHeight="1" x14ac:dyDescent="0.2">
      <c r="A14" s="92">
        <f>[1]DOSEN!A14</f>
        <v>8</v>
      </c>
      <c r="B14" s="74" t="s">
        <v>928</v>
      </c>
      <c r="C14" s="74" t="s">
        <v>936</v>
      </c>
      <c r="D14" s="74" t="s">
        <v>915</v>
      </c>
      <c r="E14" s="237" t="s">
        <v>317</v>
      </c>
      <c r="F14" s="237" t="s">
        <v>938</v>
      </c>
      <c r="G14" s="237" t="s">
        <v>939</v>
      </c>
      <c r="H14" s="237" t="s">
        <v>948</v>
      </c>
      <c r="I14" s="237" t="s">
        <v>955</v>
      </c>
      <c r="J14" s="237" t="s">
        <v>966</v>
      </c>
      <c r="K14" s="237" t="s">
        <v>957</v>
      </c>
      <c r="L14" s="237" t="s">
        <v>944</v>
      </c>
      <c r="M14" s="237" t="s">
        <v>967</v>
      </c>
      <c r="N14" s="237" t="str">
        <f>[1]DOSEN!N14</f>
        <v>Marine Biology</v>
      </c>
    </row>
    <row r="15" spans="1:14" s="3" customFormat="1" ht="27.95" customHeight="1" x14ac:dyDescent="0.2">
      <c r="A15" s="92">
        <f>[1]DOSEN!A15</f>
        <v>9</v>
      </c>
      <c r="B15" s="74" t="s">
        <v>620</v>
      </c>
      <c r="C15" s="74" t="s">
        <v>937</v>
      </c>
      <c r="D15" s="74" t="s">
        <v>916</v>
      </c>
      <c r="E15" s="237" t="s">
        <v>319</v>
      </c>
      <c r="F15" s="237" t="s">
        <v>964</v>
      </c>
      <c r="G15" s="237" t="s">
        <v>968</v>
      </c>
      <c r="H15" s="237" t="s">
        <v>556</v>
      </c>
      <c r="I15" s="237" t="s">
        <v>949</v>
      </c>
      <c r="J15" s="237" t="s">
        <v>969</v>
      </c>
      <c r="K15" s="237" t="s">
        <v>970</v>
      </c>
      <c r="L15" s="237" t="s">
        <v>944</v>
      </c>
      <c r="M15" s="237" t="s">
        <v>971</v>
      </c>
      <c r="N15" s="237" t="str">
        <f>[1]DOSEN!N15</f>
        <v>Mikrobiologi</v>
      </c>
    </row>
    <row r="16" spans="1:14" s="3" customFormat="1" ht="27.95" customHeight="1" x14ac:dyDescent="0.2">
      <c r="A16" s="92"/>
      <c r="B16" s="74"/>
      <c r="C16" s="74"/>
      <c r="D16" s="74"/>
      <c r="E16" s="19"/>
      <c r="F16" s="19"/>
      <c r="G16" s="19"/>
      <c r="H16" s="19"/>
      <c r="I16" s="19"/>
      <c r="J16" s="19"/>
      <c r="K16" s="19"/>
      <c r="L16" s="19"/>
      <c r="M16" s="19"/>
      <c r="N16" s="19"/>
    </row>
    <row r="17" spans="1:14" s="3" customFormat="1" ht="27.95" customHeight="1" x14ac:dyDescent="0.2">
      <c r="A17" s="92"/>
      <c r="B17" s="19"/>
      <c r="C17" s="74"/>
      <c r="D17" s="74"/>
      <c r="E17" s="19"/>
      <c r="F17" s="19"/>
      <c r="G17" s="19"/>
      <c r="H17" s="19"/>
      <c r="I17" s="19"/>
      <c r="J17" s="19"/>
      <c r="K17" s="19"/>
      <c r="L17" s="19"/>
      <c r="M17" s="19"/>
      <c r="N17" s="19"/>
    </row>
    <row r="18" spans="1:14" s="3" customFormat="1" ht="27.95" customHeight="1" x14ac:dyDescent="0.2">
      <c r="A18" s="92"/>
      <c r="B18" s="19"/>
      <c r="C18" s="74"/>
      <c r="D18" s="74"/>
      <c r="E18" s="19"/>
      <c r="F18" s="19"/>
      <c r="G18" s="19"/>
      <c r="H18" s="19"/>
      <c r="I18" s="19"/>
      <c r="J18" s="19"/>
      <c r="K18" s="19"/>
      <c r="L18" s="19"/>
      <c r="M18" s="19"/>
      <c r="N18" s="19"/>
    </row>
    <row r="19" spans="1:14" s="3" customFormat="1" ht="27.95" customHeight="1" x14ac:dyDescent="0.2">
      <c r="C19" s="78"/>
      <c r="D19" s="78"/>
    </row>
    <row r="20" spans="1:14" s="3" customFormat="1" ht="27.95" customHeight="1" x14ac:dyDescent="0.2">
      <c r="C20" s="78"/>
      <c r="D20" s="78"/>
    </row>
    <row r="21" spans="1:14" s="3" customFormat="1" ht="27.95" customHeight="1" x14ac:dyDescent="0.2">
      <c r="C21" s="78"/>
      <c r="D21" s="78"/>
    </row>
    <row r="22" spans="1:14" s="3" customFormat="1" ht="27.95" customHeight="1" x14ac:dyDescent="0.2">
      <c r="C22" s="78"/>
      <c r="D22" s="78"/>
    </row>
    <row r="23" spans="1:14" s="3" customFormat="1" ht="27.95" customHeight="1" x14ac:dyDescent="0.2">
      <c r="C23" s="78"/>
      <c r="D23" s="78"/>
    </row>
    <row r="24" spans="1:14" s="3" customFormat="1" ht="27.95" customHeight="1" x14ac:dyDescent="0.2">
      <c r="C24" s="78"/>
      <c r="D24" s="78"/>
    </row>
    <row r="25" spans="1:14" s="3" customFormat="1" ht="27.95" customHeight="1" x14ac:dyDescent="0.2">
      <c r="C25" s="78"/>
      <c r="D25" s="78"/>
    </row>
    <row r="26" spans="1:14" s="3" customFormat="1" ht="27.95" customHeight="1" x14ac:dyDescent="0.2">
      <c r="C26" s="78"/>
      <c r="D26" s="78"/>
    </row>
    <row r="27" spans="1:14" s="3" customFormat="1" ht="27.95" customHeight="1" x14ac:dyDescent="0.2">
      <c r="C27" s="78"/>
      <c r="D27" s="78"/>
    </row>
    <row r="28" spans="1:14" s="3" customFormat="1" ht="27.95" customHeight="1" x14ac:dyDescent="0.2">
      <c r="C28" s="78"/>
      <c r="D28" s="78"/>
    </row>
    <row r="29" spans="1:14" s="3" customFormat="1" ht="27.95" customHeight="1" x14ac:dyDescent="0.2">
      <c r="C29" s="78"/>
      <c r="D29" s="78"/>
    </row>
    <row r="30" spans="1:14" s="3" customFormat="1" ht="27.95" customHeight="1" x14ac:dyDescent="0.2">
      <c r="C30" s="78"/>
      <c r="D30" s="78"/>
    </row>
    <row r="31" spans="1:14" s="3" customFormat="1" ht="27.95" customHeight="1" x14ac:dyDescent="0.2">
      <c r="C31" s="78"/>
      <c r="D31" s="78"/>
    </row>
    <row r="32" spans="1:14" s="3" customFormat="1" ht="27.95" customHeight="1" x14ac:dyDescent="0.2">
      <c r="C32" s="78"/>
      <c r="D32" s="78"/>
    </row>
    <row r="33" spans="3:4" s="3" customFormat="1" ht="27.95" customHeight="1" x14ac:dyDescent="0.2">
      <c r="C33" s="78"/>
      <c r="D33" s="78"/>
    </row>
    <row r="34" spans="3:4" s="3" customFormat="1" ht="27.95" customHeight="1" x14ac:dyDescent="0.2">
      <c r="C34" s="78"/>
      <c r="D34" s="78"/>
    </row>
    <row r="35" spans="3:4" s="3" customFormat="1" ht="27.95" customHeight="1" x14ac:dyDescent="0.2">
      <c r="C35" s="78"/>
      <c r="D35" s="78"/>
    </row>
    <row r="36" spans="3:4" s="3" customFormat="1" ht="27.95" customHeight="1" x14ac:dyDescent="0.2">
      <c r="C36" s="78"/>
      <c r="D36" s="78"/>
    </row>
    <row r="37" spans="3:4" s="3" customFormat="1" ht="27.95" customHeight="1" x14ac:dyDescent="0.2">
      <c r="C37" s="78"/>
      <c r="D37" s="78"/>
    </row>
    <row r="38" spans="3:4" s="3" customFormat="1" ht="27.95" customHeight="1" x14ac:dyDescent="0.2">
      <c r="C38" s="78"/>
      <c r="D38" s="78"/>
    </row>
    <row r="39" spans="3:4" s="3" customFormat="1" ht="27.95" customHeight="1" x14ac:dyDescent="0.2">
      <c r="C39" s="78"/>
      <c r="D39" s="78"/>
    </row>
    <row r="40" spans="3:4" s="3" customFormat="1" ht="27.95" customHeight="1" x14ac:dyDescent="0.2">
      <c r="C40" s="78"/>
      <c r="D40" s="78"/>
    </row>
    <row r="41" spans="3:4" s="3" customFormat="1" ht="27.95" customHeight="1" x14ac:dyDescent="0.2">
      <c r="C41" s="78"/>
      <c r="D41" s="78"/>
    </row>
    <row r="42" spans="3:4" s="3" customFormat="1" ht="27.95" customHeight="1" x14ac:dyDescent="0.2">
      <c r="C42" s="78"/>
      <c r="D42" s="78"/>
    </row>
    <row r="43" spans="3:4" s="3" customFormat="1" ht="27.95" customHeight="1" x14ac:dyDescent="0.2">
      <c r="C43" s="78"/>
      <c r="D43" s="78"/>
    </row>
    <row r="44" spans="3:4" s="3" customFormat="1" ht="27.95" customHeight="1" x14ac:dyDescent="0.2">
      <c r="C44" s="78"/>
      <c r="D44" s="78"/>
    </row>
    <row r="45" spans="3:4" s="3" customFormat="1" ht="27.95" customHeight="1" x14ac:dyDescent="0.2">
      <c r="C45" s="78"/>
      <c r="D45" s="78"/>
    </row>
    <row r="46" spans="3:4" s="3" customFormat="1" ht="27.95" customHeight="1" x14ac:dyDescent="0.2">
      <c r="C46" s="78"/>
      <c r="D46" s="78"/>
    </row>
    <row r="47" spans="3:4" s="3" customFormat="1" ht="27.95" customHeight="1" x14ac:dyDescent="0.2">
      <c r="C47" s="78"/>
      <c r="D47" s="78"/>
    </row>
    <row r="48" spans="3:4" s="3" customFormat="1" ht="27.95" customHeight="1" x14ac:dyDescent="0.2">
      <c r="C48" s="78"/>
      <c r="D48" s="78"/>
    </row>
    <row r="49" spans="3:4" s="3" customFormat="1" ht="27.95" customHeight="1" x14ac:dyDescent="0.2">
      <c r="C49" s="78"/>
      <c r="D49" s="78"/>
    </row>
    <row r="50" spans="3:4" s="3" customFormat="1" ht="27.95" customHeight="1" x14ac:dyDescent="0.2">
      <c r="C50" s="78"/>
      <c r="D50" s="78"/>
    </row>
    <row r="51" spans="3:4" s="3" customFormat="1" ht="27.95" customHeight="1" x14ac:dyDescent="0.2">
      <c r="C51" s="78"/>
      <c r="D51" s="78"/>
    </row>
    <row r="52" spans="3:4" s="3" customFormat="1" ht="27.95" customHeight="1" x14ac:dyDescent="0.2">
      <c r="C52" s="78"/>
      <c r="D52" s="78"/>
    </row>
    <row r="53" spans="3:4" s="3" customFormat="1" ht="27.95" customHeight="1" x14ac:dyDescent="0.2">
      <c r="C53" s="78"/>
      <c r="D53" s="78"/>
    </row>
    <row r="54" spans="3:4" s="3" customFormat="1" ht="27.95" customHeight="1" x14ac:dyDescent="0.2">
      <c r="C54" s="78"/>
      <c r="D54" s="78"/>
    </row>
    <row r="55" spans="3:4" s="3" customFormat="1" ht="27.95" customHeight="1" x14ac:dyDescent="0.2">
      <c r="C55" s="78"/>
      <c r="D55" s="78"/>
    </row>
    <row r="56" spans="3:4" s="3" customFormat="1" ht="27.95" customHeight="1" x14ac:dyDescent="0.2">
      <c r="C56" s="78"/>
      <c r="D56" s="78"/>
    </row>
    <row r="57" spans="3:4" s="3" customFormat="1" ht="27.95" customHeight="1" x14ac:dyDescent="0.2">
      <c r="C57" s="78"/>
      <c r="D57" s="78"/>
    </row>
    <row r="58" spans="3:4" s="3" customFormat="1" ht="27.95" customHeight="1" x14ac:dyDescent="0.2">
      <c r="C58" s="78"/>
      <c r="D58" s="78"/>
    </row>
    <row r="59" spans="3:4" s="3" customFormat="1" ht="27.95" customHeight="1" x14ac:dyDescent="0.2">
      <c r="C59" s="78"/>
      <c r="D59" s="78"/>
    </row>
    <row r="60" spans="3:4" s="3" customFormat="1" ht="27.95" customHeight="1" x14ac:dyDescent="0.2">
      <c r="C60" s="78"/>
      <c r="D60" s="78"/>
    </row>
    <row r="61" spans="3:4" s="3" customFormat="1" ht="27.95" customHeight="1" x14ac:dyDescent="0.2">
      <c r="C61" s="78"/>
      <c r="D61" s="78"/>
    </row>
    <row r="62" spans="3:4" s="3" customFormat="1" ht="27.95" customHeight="1" x14ac:dyDescent="0.2">
      <c r="C62" s="78"/>
      <c r="D62" s="78"/>
    </row>
    <row r="63" spans="3:4" s="3" customFormat="1" ht="27.95" customHeight="1" x14ac:dyDescent="0.2">
      <c r="C63" s="78"/>
      <c r="D63" s="78"/>
    </row>
    <row r="64" spans="3:4" s="3" customFormat="1" ht="27.95" customHeight="1" x14ac:dyDescent="0.2">
      <c r="C64" s="78"/>
      <c r="D64" s="78"/>
    </row>
    <row r="65" spans="1:14" s="3" customFormat="1" ht="27.95" customHeight="1" x14ac:dyDescent="0.2">
      <c r="C65" s="78"/>
      <c r="D65" s="78"/>
    </row>
    <row r="66" spans="1:14" s="3" customFormat="1" ht="27.95" customHeight="1" x14ac:dyDescent="0.2">
      <c r="C66" s="78"/>
      <c r="D66" s="78"/>
    </row>
    <row r="67" spans="1:14" s="3" customFormat="1" ht="27.95" customHeight="1" x14ac:dyDescent="0.2">
      <c r="C67" s="78"/>
      <c r="D67" s="78"/>
    </row>
    <row r="68" spans="1:14" s="3" customFormat="1" ht="27.95" customHeight="1" x14ac:dyDescent="0.2">
      <c r="C68" s="78"/>
      <c r="D68" s="78"/>
    </row>
    <row r="69" spans="1:14" s="3" customFormat="1" ht="27.95" customHeight="1" x14ac:dyDescent="0.25">
      <c r="A69" s="5"/>
      <c r="B69" s="5"/>
      <c r="C69" s="79"/>
      <c r="D69" s="79"/>
      <c r="E69" s="5"/>
      <c r="F69" s="5"/>
      <c r="G69" s="5"/>
      <c r="H69" s="5"/>
      <c r="I69" s="5"/>
      <c r="J69" s="5"/>
      <c r="K69" s="5"/>
      <c r="L69" s="5"/>
      <c r="M69" s="5"/>
      <c r="N69" s="5"/>
    </row>
    <row r="70" spans="1:14" s="3" customFormat="1" ht="27.95" customHeight="1" x14ac:dyDescent="0.25">
      <c r="A70" s="5"/>
      <c r="B70" s="5"/>
      <c r="C70" s="79"/>
      <c r="D70" s="79"/>
      <c r="E70" s="5"/>
      <c r="F70" s="5"/>
      <c r="G70" s="5"/>
      <c r="H70" s="5"/>
      <c r="I70" s="5"/>
      <c r="J70" s="5"/>
      <c r="K70" s="5"/>
      <c r="L70" s="5"/>
      <c r="M70" s="5"/>
      <c r="N70" s="5"/>
    </row>
    <row r="71" spans="1:14" s="3" customFormat="1" ht="27.95" customHeight="1" x14ac:dyDescent="0.25">
      <c r="A71" s="5"/>
      <c r="B71" s="5"/>
      <c r="C71" s="79"/>
      <c r="D71" s="79"/>
      <c r="E71" s="5"/>
      <c r="F71" s="5"/>
      <c r="G71" s="5"/>
      <c r="H71" s="5"/>
      <c r="I71" s="5"/>
      <c r="J71" s="5"/>
      <c r="K71" s="5"/>
      <c r="L71" s="5"/>
      <c r="M71" s="5"/>
      <c r="N71" s="5"/>
    </row>
    <row r="72" spans="1:14" s="3" customFormat="1" ht="27.95" customHeight="1" x14ac:dyDescent="0.25">
      <c r="A72" s="5"/>
      <c r="B72" s="5"/>
      <c r="C72" s="79"/>
      <c r="D72" s="79"/>
      <c r="E72" s="5"/>
      <c r="F72" s="5"/>
      <c r="G72" s="5"/>
      <c r="H72" s="5"/>
      <c r="I72" s="5"/>
      <c r="J72" s="5"/>
      <c r="K72" s="5"/>
      <c r="L72" s="5"/>
      <c r="M72" s="5"/>
      <c r="N72" s="5"/>
    </row>
    <row r="73" spans="1:14" s="3" customFormat="1" ht="27.95" customHeight="1" x14ac:dyDescent="0.25">
      <c r="A73" s="5"/>
      <c r="B73" s="5"/>
      <c r="C73" s="79"/>
      <c r="D73" s="79"/>
      <c r="E73" s="5"/>
      <c r="F73" s="5"/>
      <c r="G73" s="5"/>
      <c r="H73" s="5"/>
      <c r="I73" s="5"/>
      <c r="J73" s="5"/>
      <c r="K73" s="5"/>
      <c r="L73" s="5"/>
      <c r="M73" s="5"/>
      <c r="N73" s="5"/>
    </row>
    <row r="74" spans="1:14" s="3" customFormat="1" ht="27.95" customHeight="1" x14ac:dyDescent="0.25">
      <c r="A74" s="5"/>
      <c r="B74" s="5"/>
      <c r="C74" s="79"/>
      <c r="D74" s="79"/>
      <c r="E74" s="5"/>
      <c r="F74" s="5"/>
      <c r="G74" s="5"/>
      <c r="H74" s="5"/>
      <c r="I74" s="5"/>
      <c r="J74" s="5"/>
      <c r="K74" s="5"/>
      <c r="L74" s="5"/>
      <c r="M74" s="5"/>
      <c r="N74" s="5"/>
    </row>
    <row r="75" spans="1:14" s="3" customFormat="1" ht="27.95" customHeight="1" x14ac:dyDescent="0.25">
      <c r="A75" s="5"/>
      <c r="B75" s="5"/>
      <c r="C75" s="79"/>
      <c r="D75" s="79"/>
      <c r="E75" s="5"/>
      <c r="F75" s="5"/>
      <c r="G75" s="5"/>
      <c r="H75" s="5"/>
      <c r="I75" s="5"/>
      <c r="J75" s="5"/>
      <c r="K75" s="5"/>
      <c r="L75" s="5"/>
      <c r="M75" s="5"/>
      <c r="N75" s="5"/>
    </row>
    <row r="76" spans="1:14" s="3" customFormat="1" ht="27.95" customHeight="1" x14ac:dyDescent="0.25">
      <c r="A76" s="5"/>
      <c r="B76" s="5"/>
      <c r="C76" s="79"/>
      <c r="D76" s="79"/>
      <c r="E76" s="5"/>
      <c r="F76" s="5"/>
      <c r="G76" s="5"/>
      <c r="H76" s="5"/>
      <c r="I76" s="5"/>
      <c r="J76" s="5"/>
      <c r="K76" s="5"/>
      <c r="L76" s="5"/>
      <c r="M76" s="5"/>
      <c r="N76" s="5"/>
    </row>
    <row r="77" spans="1:14" s="3" customFormat="1" ht="27.95" customHeight="1" x14ac:dyDescent="0.25">
      <c r="A77" s="5"/>
      <c r="B77" s="5"/>
      <c r="C77" s="79"/>
      <c r="D77" s="79"/>
      <c r="E77" s="5"/>
      <c r="F77" s="5"/>
      <c r="G77" s="5"/>
      <c r="H77" s="5"/>
      <c r="I77" s="5"/>
      <c r="J77" s="5"/>
      <c r="K77" s="5"/>
      <c r="L77" s="5"/>
      <c r="M77" s="5"/>
      <c r="N77" s="5"/>
    </row>
    <row r="78" spans="1:14" s="3" customFormat="1" ht="27.95" customHeight="1" x14ac:dyDescent="0.25">
      <c r="A78" s="5"/>
      <c r="B78" s="5"/>
      <c r="C78" s="79"/>
      <c r="D78" s="79"/>
      <c r="E78" s="5"/>
      <c r="F78" s="5"/>
      <c r="G78" s="5"/>
      <c r="H78" s="5"/>
      <c r="I78" s="5"/>
      <c r="J78" s="5"/>
      <c r="K78" s="5"/>
      <c r="L78" s="5"/>
      <c r="M78" s="5"/>
      <c r="N78" s="5"/>
    </row>
    <row r="79" spans="1:14" s="3" customFormat="1" ht="27.95" customHeight="1" x14ac:dyDescent="0.25">
      <c r="A79" s="5"/>
      <c r="B79" s="5"/>
      <c r="C79" s="79"/>
      <c r="D79" s="79"/>
      <c r="E79" s="5"/>
      <c r="F79" s="5"/>
      <c r="G79" s="5"/>
      <c r="H79" s="5"/>
      <c r="I79" s="5"/>
      <c r="J79" s="5"/>
      <c r="K79" s="5"/>
      <c r="L79" s="5"/>
      <c r="M79" s="5"/>
      <c r="N79" s="5"/>
    </row>
    <row r="80" spans="1:14" s="3" customFormat="1" ht="27.95" customHeight="1" x14ac:dyDescent="0.25">
      <c r="A80" s="5"/>
      <c r="B80" s="5"/>
      <c r="C80" s="79"/>
      <c r="D80" s="79"/>
      <c r="E80" s="5"/>
      <c r="F80" s="5"/>
      <c r="G80" s="5"/>
      <c r="H80" s="5"/>
      <c r="I80" s="5"/>
      <c r="J80" s="5"/>
      <c r="K80" s="5"/>
      <c r="L80" s="5"/>
      <c r="M80" s="5"/>
      <c r="N80" s="5"/>
    </row>
    <row r="81" spans="1:14" s="3" customFormat="1" ht="27.95" customHeight="1" x14ac:dyDescent="0.25">
      <c r="A81" s="5"/>
      <c r="B81" s="5"/>
      <c r="C81" s="79"/>
      <c r="D81" s="79"/>
      <c r="E81" s="5"/>
      <c r="F81" s="5"/>
      <c r="G81" s="5"/>
      <c r="H81" s="5"/>
      <c r="I81" s="5"/>
      <c r="J81" s="5"/>
      <c r="K81" s="5"/>
      <c r="L81" s="5"/>
      <c r="M81" s="5"/>
      <c r="N81" s="5"/>
    </row>
    <row r="82" spans="1:14" s="3" customFormat="1" ht="27.95" customHeight="1" x14ac:dyDescent="0.25">
      <c r="A82" s="5"/>
      <c r="B82" s="5"/>
      <c r="C82" s="79"/>
      <c r="D82" s="79"/>
      <c r="E82" s="5"/>
      <c r="F82" s="5"/>
      <c r="G82" s="5"/>
      <c r="H82" s="5"/>
      <c r="I82" s="5"/>
      <c r="J82" s="5"/>
      <c r="K82" s="5"/>
      <c r="L82" s="5"/>
      <c r="M82" s="5"/>
      <c r="N82" s="5"/>
    </row>
    <row r="83" spans="1:14" s="3" customFormat="1" ht="27.95" customHeight="1" x14ac:dyDescent="0.25">
      <c r="A83" s="5"/>
      <c r="B83" s="5"/>
      <c r="C83" s="79"/>
      <c r="D83" s="79"/>
      <c r="E83" s="5"/>
      <c r="F83" s="5"/>
      <c r="G83" s="5"/>
      <c r="H83" s="5"/>
      <c r="I83" s="5"/>
      <c r="J83" s="5"/>
      <c r="K83" s="5"/>
      <c r="L83" s="5"/>
      <c r="M83" s="5"/>
      <c r="N83" s="5"/>
    </row>
    <row r="84" spans="1:14" s="3" customFormat="1" ht="27.95" customHeight="1" x14ac:dyDescent="0.25">
      <c r="A84" s="5"/>
      <c r="B84" s="5"/>
      <c r="C84" s="79"/>
      <c r="D84" s="79"/>
      <c r="E84" s="5"/>
      <c r="F84" s="5"/>
      <c r="G84" s="5"/>
      <c r="H84" s="5"/>
      <c r="I84" s="5"/>
      <c r="J84" s="5"/>
      <c r="K84" s="5"/>
      <c r="L84" s="5"/>
      <c r="M84" s="5"/>
      <c r="N84" s="5"/>
    </row>
    <row r="85" spans="1:14" s="3" customFormat="1" ht="27.95" customHeight="1" x14ac:dyDescent="0.25">
      <c r="A85" s="5"/>
      <c r="B85" s="5"/>
      <c r="C85" s="79"/>
      <c r="D85" s="79"/>
      <c r="E85" s="5"/>
      <c r="F85" s="5"/>
      <c r="G85" s="5"/>
      <c r="H85" s="5"/>
      <c r="I85" s="5"/>
      <c r="J85" s="5"/>
      <c r="K85" s="5"/>
      <c r="L85" s="5"/>
      <c r="M85" s="5"/>
      <c r="N85" s="5"/>
    </row>
    <row r="86" spans="1:14" s="3" customFormat="1" ht="27.95" customHeight="1" x14ac:dyDescent="0.25">
      <c r="A86" s="5"/>
      <c r="B86" s="5"/>
      <c r="C86" s="79"/>
      <c r="D86" s="79"/>
      <c r="E86" s="5"/>
      <c r="F86" s="5"/>
      <c r="G86" s="5"/>
      <c r="H86" s="5"/>
      <c r="I86" s="5"/>
      <c r="J86" s="5"/>
      <c r="K86" s="5"/>
      <c r="L86" s="5"/>
      <c r="M86" s="5"/>
      <c r="N86" s="5"/>
    </row>
    <row r="87" spans="1:14" s="3" customFormat="1" ht="27.95" customHeight="1" x14ac:dyDescent="0.25">
      <c r="A87" s="5"/>
      <c r="B87" s="5"/>
      <c r="C87" s="79"/>
      <c r="D87" s="79"/>
      <c r="E87" s="5"/>
      <c r="F87" s="5"/>
      <c r="G87" s="5"/>
      <c r="H87" s="5"/>
      <c r="I87" s="5"/>
      <c r="J87" s="5"/>
      <c r="K87" s="5"/>
      <c r="L87" s="5"/>
      <c r="M87" s="5"/>
      <c r="N87" s="5"/>
    </row>
    <row r="88" spans="1:14" s="3" customFormat="1" ht="27.95" customHeight="1" x14ac:dyDescent="0.25">
      <c r="A88" s="5"/>
      <c r="B88" s="5"/>
      <c r="C88" s="79"/>
      <c r="D88" s="79"/>
      <c r="E88" s="5"/>
      <c r="F88" s="5"/>
      <c r="G88" s="5"/>
      <c r="H88" s="5"/>
      <c r="I88" s="5"/>
      <c r="J88" s="5"/>
      <c r="K88" s="5"/>
      <c r="L88" s="5"/>
      <c r="M88" s="5"/>
      <c r="N88" s="5"/>
    </row>
    <row r="89" spans="1:14" s="3" customFormat="1" ht="27.95" customHeight="1" x14ac:dyDescent="0.25">
      <c r="A89" s="5"/>
      <c r="B89" s="5"/>
      <c r="C89" s="79"/>
      <c r="D89" s="79"/>
      <c r="E89" s="5"/>
      <c r="F89" s="5"/>
      <c r="G89" s="5"/>
      <c r="H89" s="5"/>
      <c r="I89" s="5"/>
      <c r="J89" s="5"/>
      <c r="K89" s="5"/>
      <c r="L89" s="5"/>
      <c r="M89" s="5"/>
      <c r="N89" s="5"/>
    </row>
    <row r="90" spans="1:14" s="3" customFormat="1" ht="27.95" customHeight="1" x14ac:dyDescent="0.25">
      <c r="A90" s="5"/>
      <c r="B90" s="5"/>
      <c r="C90" s="79"/>
      <c r="D90" s="79"/>
      <c r="E90" s="5"/>
      <c r="F90" s="5"/>
      <c r="G90" s="5"/>
      <c r="H90" s="5"/>
      <c r="I90" s="5"/>
      <c r="J90" s="5"/>
      <c r="K90" s="5"/>
      <c r="L90" s="5"/>
      <c r="M90" s="5"/>
      <c r="N90" s="5"/>
    </row>
    <row r="91" spans="1:14" s="3" customFormat="1" ht="27.95" customHeight="1" x14ac:dyDescent="0.25">
      <c r="A91" s="5"/>
      <c r="B91" s="5"/>
      <c r="C91" s="79"/>
      <c r="D91" s="79"/>
      <c r="E91" s="5"/>
      <c r="F91" s="5"/>
      <c r="G91" s="5"/>
      <c r="H91" s="5"/>
      <c r="I91" s="5"/>
      <c r="J91" s="5"/>
      <c r="K91" s="5"/>
      <c r="L91" s="5"/>
      <c r="M91" s="5"/>
      <c r="N91" s="5"/>
    </row>
    <row r="92" spans="1:14" s="3" customFormat="1" ht="27.95" customHeight="1" x14ac:dyDescent="0.25">
      <c r="A92" s="5"/>
      <c r="B92" s="5"/>
      <c r="C92" s="79"/>
      <c r="D92" s="79"/>
      <c r="E92" s="5"/>
      <c r="F92" s="5"/>
      <c r="G92" s="5"/>
      <c r="H92" s="5"/>
      <c r="I92" s="5"/>
      <c r="J92" s="5"/>
      <c r="K92" s="5"/>
      <c r="L92" s="5"/>
      <c r="M92" s="5"/>
      <c r="N92" s="5"/>
    </row>
    <row r="93" spans="1:14" s="3" customFormat="1" ht="27.95" customHeight="1" x14ac:dyDescent="0.25">
      <c r="A93" s="5"/>
      <c r="B93" s="5"/>
      <c r="C93" s="79"/>
      <c r="D93" s="79"/>
      <c r="E93" s="5"/>
      <c r="F93" s="5"/>
      <c r="G93" s="5"/>
      <c r="H93" s="5"/>
      <c r="I93" s="5"/>
      <c r="J93" s="5"/>
      <c r="K93" s="5"/>
      <c r="L93" s="5"/>
      <c r="M93" s="5"/>
      <c r="N93" s="5"/>
    </row>
    <row r="94" spans="1:14" s="3" customFormat="1" ht="27.95" customHeight="1" x14ac:dyDescent="0.25">
      <c r="A94" s="5"/>
      <c r="B94" s="5"/>
      <c r="C94" s="79"/>
      <c r="D94" s="79"/>
      <c r="E94" s="5"/>
      <c r="F94" s="5"/>
      <c r="G94" s="5"/>
      <c r="H94" s="5"/>
      <c r="I94" s="5"/>
      <c r="J94" s="5"/>
      <c r="K94" s="5"/>
      <c r="L94" s="5"/>
      <c r="M94" s="5"/>
      <c r="N94" s="5"/>
    </row>
    <row r="95" spans="1:14" s="3" customFormat="1" ht="27.95" customHeight="1" x14ac:dyDescent="0.25">
      <c r="A95" s="5"/>
      <c r="B95" s="5"/>
      <c r="C95" s="79"/>
      <c r="D95" s="79"/>
      <c r="E95" s="5"/>
      <c r="F95" s="5"/>
      <c r="G95" s="5"/>
      <c r="H95" s="5"/>
      <c r="I95" s="5"/>
      <c r="J95" s="5"/>
      <c r="K95" s="5"/>
      <c r="L95" s="5"/>
      <c r="M95" s="5"/>
      <c r="N95" s="5"/>
    </row>
    <row r="96" spans="1:14" s="3" customFormat="1" ht="27.95" customHeight="1" x14ac:dyDescent="0.25">
      <c r="A96" s="5"/>
      <c r="B96" s="5"/>
      <c r="C96" s="79"/>
      <c r="D96" s="79"/>
      <c r="E96" s="5"/>
      <c r="F96" s="5"/>
      <c r="G96" s="5"/>
      <c r="H96" s="5"/>
      <c r="I96" s="5"/>
      <c r="J96" s="5"/>
      <c r="K96" s="5"/>
      <c r="L96" s="5"/>
      <c r="M96" s="5"/>
      <c r="N96" s="5"/>
    </row>
    <row r="97" spans="1:14" s="3" customFormat="1" ht="27.95" customHeight="1" x14ac:dyDescent="0.25">
      <c r="A97" s="5"/>
      <c r="B97" s="5"/>
      <c r="C97" s="79"/>
      <c r="D97" s="79"/>
      <c r="E97" s="5"/>
      <c r="F97" s="5"/>
      <c r="G97" s="5"/>
      <c r="H97" s="5"/>
      <c r="I97" s="5"/>
      <c r="J97" s="5"/>
      <c r="K97" s="5"/>
      <c r="L97" s="5"/>
      <c r="M97" s="5"/>
      <c r="N97" s="5"/>
    </row>
    <row r="98" spans="1:14" s="3" customFormat="1" ht="27.95" customHeight="1" x14ac:dyDescent="0.25">
      <c r="A98" s="5"/>
      <c r="B98" s="5"/>
      <c r="C98" s="79"/>
      <c r="D98" s="79"/>
      <c r="E98" s="5"/>
      <c r="F98" s="5"/>
      <c r="G98" s="5"/>
      <c r="H98" s="5"/>
      <c r="I98" s="5"/>
      <c r="J98" s="5"/>
      <c r="K98" s="5"/>
      <c r="L98" s="5"/>
      <c r="M98" s="5"/>
      <c r="N98" s="5"/>
    </row>
    <row r="99" spans="1:14" s="3" customFormat="1" ht="27.95" customHeight="1" x14ac:dyDescent="0.25">
      <c r="A99" s="5"/>
      <c r="B99" s="5"/>
      <c r="C99" s="79"/>
      <c r="D99" s="79"/>
      <c r="E99" s="5"/>
      <c r="F99" s="5"/>
      <c r="G99" s="5"/>
      <c r="H99" s="5"/>
      <c r="I99" s="5"/>
      <c r="J99" s="5"/>
      <c r="K99" s="5"/>
      <c r="L99" s="5"/>
      <c r="M99" s="5"/>
      <c r="N99" s="5"/>
    </row>
    <row r="100" spans="1:14" s="3" customFormat="1" ht="27.95" customHeight="1" x14ac:dyDescent="0.25">
      <c r="A100" s="5"/>
      <c r="B100" s="5"/>
      <c r="C100" s="79"/>
      <c r="D100" s="79"/>
      <c r="E100" s="5"/>
      <c r="F100" s="5"/>
      <c r="G100" s="5"/>
      <c r="H100" s="5"/>
      <c r="I100" s="5"/>
      <c r="J100" s="5"/>
      <c r="K100" s="5"/>
      <c r="L100" s="5"/>
      <c r="M100" s="5"/>
      <c r="N100" s="5"/>
    </row>
    <row r="101" spans="1:14" s="3" customFormat="1" ht="27.95" customHeight="1" x14ac:dyDescent="0.25">
      <c r="A101" s="5"/>
      <c r="B101" s="5"/>
      <c r="C101" s="79"/>
      <c r="D101" s="79"/>
      <c r="E101" s="5"/>
      <c r="F101" s="5"/>
      <c r="G101" s="5"/>
      <c r="H101" s="5"/>
      <c r="I101" s="5"/>
      <c r="J101" s="5"/>
      <c r="K101" s="5"/>
      <c r="L101" s="5"/>
      <c r="M101" s="5"/>
      <c r="N101" s="5"/>
    </row>
    <row r="102" spans="1:14" s="3" customFormat="1" ht="27.95" customHeight="1" x14ac:dyDescent="0.25">
      <c r="A102" s="5"/>
      <c r="B102" s="5"/>
      <c r="C102" s="79"/>
      <c r="D102" s="79"/>
      <c r="E102" s="5"/>
      <c r="F102" s="5"/>
      <c r="G102" s="5"/>
      <c r="H102" s="5"/>
      <c r="I102" s="5"/>
      <c r="J102" s="5"/>
      <c r="K102" s="5"/>
      <c r="L102" s="5"/>
      <c r="M102" s="5"/>
      <c r="N102" s="5"/>
    </row>
    <row r="103" spans="1:14" s="3" customFormat="1" ht="27.95" customHeight="1" x14ac:dyDescent="0.25">
      <c r="A103" s="5"/>
      <c r="B103" s="5"/>
      <c r="C103" s="79"/>
      <c r="D103" s="79"/>
      <c r="E103" s="5"/>
      <c r="F103" s="5"/>
      <c r="G103" s="5"/>
      <c r="H103" s="5"/>
      <c r="I103" s="5"/>
      <c r="J103" s="5"/>
      <c r="K103" s="5"/>
      <c r="L103" s="5"/>
      <c r="M103" s="5"/>
      <c r="N103" s="5"/>
    </row>
    <row r="104" spans="1:14" s="3" customFormat="1" ht="27.95" customHeight="1" x14ac:dyDescent="0.25">
      <c r="A104" s="5"/>
      <c r="B104" s="5"/>
      <c r="C104" s="79"/>
      <c r="D104" s="79"/>
      <c r="E104" s="5"/>
      <c r="F104" s="5"/>
      <c r="G104" s="5"/>
      <c r="H104" s="5"/>
      <c r="I104" s="5"/>
      <c r="J104" s="5"/>
      <c r="K104" s="5"/>
      <c r="L104" s="5"/>
      <c r="M104" s="5"/>
      <c r="N104" s="5"/>
    </row>
    <row r="105" spans="1:14" s="3" customFormat="1" ht="27.95" customHeight="1" x14ac:dyDescent="0.25">
      <c r="A105" s="5"/>
      <c r="B105" s="5"/>
      <c r="C105" s="79"/>
      <c r="D105" s="79"/>
      <c r="E105" s="5"/>
      <c r="F105" s="5"/>
      <c r="G105" s="5"/>
      <c r="H105" s="5"/>
      <c r="I105" s="5"/>
      <c r="J105" s="5"/>
      <c r="K105" s="5"/>
      <c r="L105" s="5"/>
      <c r="M105" s="5"/>
      <c r="N105" s="5"/>
    </row>
    <row r="106" spans="1:14" s="3" customFormat="1" ht="27.95" customHeight="1" x14ac:dyDescent="0.25">
      <c r="A106" s="5"/>
      <c r="B106" s="5"/>
      <c r="C106" s="79"/>
      <c r="D106" s="79"/>
      <c r="E106" s="5"/>
      <c r="F106" s="5"/>
      <c r="G106" s="5"/>
      <c r="H106" s="5"/>
      <c r="I106" s="5"/>
      <c r="J106" s="5"/>
      <c r="K106" s="5"/>
      <c r="L106" s="5"/>
      <c r="M106" s="5"/>
      <c r="N106" s="5"/>
    </row>
    <row r="107" spans="1:14" s="3" customFormat="1" ht="27.95" customHeight="1" x14ac:dyDescent="0.25">
      <c r="A107" s="5"/>
      <c r="B107" s="5"/>
      <c r="C107" s="79"/>
      <c r="D107" s="79"/>
      <c r="E107" s="5"/>
      <c r="F107" s="5"/>
      <c r="G107" s="5"/>
      <c r="H107" s="5"/>
      <c r="I107" s="5"/>
      <c r="J107" s="5"/>
      <c r="K107" s="5"/>
      <c r="L107" s="5"/>
      <c r="M107" s="5"/>
      <c r="N107" s="5"/>
    </row>
    <row r="108" spans="1:14" s="3" customFormat="1" ht="27.95" customHeight="1" x14ac:dyDescent="0.25">
      <c r="A108" s="5"/>
      <c r="B108" s="5"/>
      <c r="C108" s="79"/>
      <c r="D108" s="79"/>
      <c r="E108" s="5"/>
      <c r="F108" s="5"/>
      <c r="G108" s="5"/>
      <c r="H108" s="5"/>
      <c r="I108" s="5"/>
      <c r="J108" s="5"/>
      <c r="K108" s="5"/>
      <c r="L108" s="5"/>
      <c r="M108" s="5"/>
      <c r="N108" s="5"/>
    </row>
    <row r="109" spans="1:14" s="3" customFormat="1" ht="27.95" customHeight="1" x14ac:dyDescent="0.25">
      <c r="A109" s="5"/>
      <c r="B109" s="5"/>
      <c r="C109" s="79"/>
      <c r="D109" s="79"/>
      <c r="E109" s="5"/>
      <c r="F109" s="5"/>
      <c r="G109" s="5"/>
      <c r="H109" s="5"/>
      <c r="I109" s="5"/>
      <c r="J109" s="5"/>
      <c r="K109" s="5"/>
      <c r="L109" s="5"/>
      <c r="M109" s="5"/>
      <c r="N109" s="5"/>
    </row>
    <row r="110" spans="1:14" s="3" customFormat="1" ht="27.95" customHeight="1" x14ac:dyDescent="0.25">
      <c r="A110" s="5"/>
      <c r="B110" s="5"/>
      <c r="C110" s="79"/>
      <c r="D110" s="79"/>
      <c r="E110" s="5"/>
      <c r="F110" s="5"/>
      <c r="G110" s="5"/>
      <c r="H110" s="5"/>
      <c r="I110" s="5"/>
      <c r="J110" s="5"/>
      <c r="K110" s="5"/>
      <c r="L110" s="5"/>
      <c r="M110" s="5"/>
      <c r="N110" s="5"/>
    </row>
    <row r="111" spans="1:14" s="3" customFormat="1" ht="27.95" customHeight="1" x14ac:dyDescent="0.25">
      <c r="A111" s="5"/>
      <c r="B111" s="5"/>
      <c r="C111" s="79"/>
      <c r="D111" s="79"/>
      <c r="E111" s="5"/>
      <c r="F111" s="5"/>
      <c r="G111" s="5"/>
      <c r="H111" s="5"/>
      <c r="I111" s="5"/>
      <c r="J111" s="5"/>
      <c r="K111" s="5"/>
      <c r="L111" s="5"/>
      <c r="M111" s="5"/>
      <c r="N111" s="5"/>
    </row>
    <row r="112" spans="1:14" s="3" customFormat="1" ht="27.95" customHeight="1" x14ac:dyDescent="0.25">
      <c r="A112" s="5"/>
      <c r="B112" s="5"/>
      <c r="C112" s="79"/>
      <c r="D112" s="79"/>
      <c r="E112" s="5"/>
      <c r="F112" s="5"/>
      <c r="G112" s="5"/>
      <c r="H112" s="5"/>
      <c r="I112" s="5"/>
      <c r="J112" s="5"/>
      <c r="K112" s="5"/>
      <c r="L112" s="5"/>
      <c r="M112" s="5"/>
      <c r="N112" s="5"/>
    </row>
    <row r="113" spans="1:14" s="3" customFormat="1" ht="27.95" customHeight="1" x14ac:dyDescent="0.25">
      <c r="A113" s="5"/>
      <c r="B113" s="5"/>
      <c r="C113" s="79"/>
      <c r="D113" s="79"/>
      <c r="E113" s="5"/>
      <c r="F113" s="5"/>
      <c r="G113" s="5"/>
      <c r="H113" s="5"/>
      <c r="I113" s="5"/>
      <c r="J113" s="5"/>
      <c r="K113" s="5"/>
      <c r="L113" s="5"/>
      <c r="M113" s="5"/>
      <c r="N113" s="5"/>
    </row>
    <row r="114" spans="1:14" s="3" customFormat="1" ht="27.95" customHeight="1" x14ac:dyDescent="0.25">
      <c r="A114" s="5"/>
      <c r="B114" s="5"/>
      <c r="C114" s="79"/>
      <c r="D114" s="79"/>
      <c r="E114" s="5"/>
      <c r="F114" s="5"/>
      <c r="G114" s="5"/>
      <c r="H114" s="5"/>
      <c r="I114" s="5"/>
      <c r="J114" s="5"/>
      <c r="K114" s="5"/>
      <c r="L114" s="5"/>
      <c r="M114" s="5"/>
      <c r="N114" s="5"/>
    </row>
    <row r="115" spans="1:14" s="3" customFormat="1" ht="27.95" customHeight="1" x14ac:dyDescent="0.25">
      <c r="A115" s="5"/>
      <c r="B115" s="5"/>
      <c r="C115" s="79"/>
      <c r="D115" s="79"/>
      <c r="E115" s="5"/>
      <c r="F115" s="5"/>
      <c r="G115" s="5"/>
      <c r="H115" s="5"/>
      <c r="I115" s="5"/>
      <c r="J115" s="5"/>
      <c r="K115" s="5"/>
      <c r="L115" s="5"/>
      <c r="M115" s="5"/>
      <c r="N115" s="5"/>
    </row>
    <row r="116" spans="1:14" s="3" customFormat="1" ht="27.95" customHeight="1" x14ac:dyDescent="0.25">
      <c r="A116" s="5"/>
      <c r="B116" s="5"/>
      <c r="C116" s="79"/>
      <c r="D116" s="79"/>
      <c r="E116" s="5"/>
      <c r="F116" s="5"/>
      <c r="G116" s="5"/>
      <c r="H116" s="5"/>
      <c r="I116" s="5"/>
      <c r="J116" s="5"/>
      <c r="K116" s="5"/>
      <c r="L116" s="5"/>
      <c r="M116" s="5"/>
      <c r="N116" s="5"/>
    </row>
    <row r="117" spans="1:14" s="3" customFormat="1" ht="27.95" customHeight="1" x14ac:dyDescent="0.25">
      <c r="A117" s="5"/>
      <c r="B117" s="5"/>
      <c r="C117" s="79"/>
      <c r="D117" s="79"/>
      <c r="E117" s="5"/>
      <c r="F117" s="5"/>
      <c r="G117" s="5"/>
      <c r="H117" s="5"/>
      <c r="I117" s="5"/>
      <c r="J117" s="5"/>
      <c r="K117" s="5"/>
      <c r="L117" s="5"/>
      <c r="M117" s="5"/>
      <c r="N117" s="5"/>
    </row>
    <row r="118" spans="1:14" s="3" customFormat="1" ht="27.95" customHeight="1" x14ac:dyDescent="0.25">
      <c r="A118" s="5"/>
      <c r="B118" s="5"/>
      <c r="C118" s="79"/>
      <c r="D118" s="79"/>
      <c r="E118" s="5"/>
      <c r="F118" s="5"/>
      <c r="G118" s="5"/>
      <c r="H118" s="5"/>
      <c r="I118" s="5"/>
      <c r="J118" s="5"/>
      <c r="K118" s="5"/>
      <c r="L118" s="5"/>
      <c r="M118" s="5"/>
      <c r="N118" s="5"/>
    </row>
    <row r="119" spans="1:14" s="3" customFormat="1" ht="27.95" customHeight="1" x14ac:dyDescent="0.25">
      <c r="A119" s="5"/>
      <c r="B119" s="5"/>
      <c r="C119" s="79"/>
      <c r="D119" s="79"/>
      <c r="E119" s="5"/>
      <c r="F119" s="5"/>
      <c r="G119" s="5"/>
      <c r="H119" s="5"/>
      <c r="I119" s="5"/>
      <c r="J119" s="5"/>
      <c r="K119" s="5"/>
      <c r="L119" s="5"/>
      <c r="M119" s="5"/>
      <c r="N119" s="5"/>
    </row>
    <row r="120" spans="1:14" s="3" customFormat="1" ht="27.95" customHeight="1" x14ac:dyDescent="0.25">
      <c r="A120" s="5"/>
      <c r="B120" s="5"/>
      <c r="C120" s="79"/>
      <c r="D120" s="79"/>
      <c r="E120" s="5"/>
      <c r="F120" s="5"/>
      <c r="G120" s="5"/>
      <c r="H120" s="5"/>
      <c r="I120" s="5"/>
      <c r="J120" s="5"/>
      <c r="K120" s="5"/>
      <c r="L120" s="5"/>
      <c r="M120" s="5"/>
      <c r="N120" s="5"/>
    </row>
    <row r="121" spans="1:14" s="3" customFormat="1" ht="27.95" customHeight="1" x14ac:dyDescent="0.25">
      <c r="A121" s="5"/>
      <c r="B121" s="5"/>
      <c r="C121" s="79"/>
      <c r="D121" s="79"/>
      <c r="E121" s="5"/>
      <c r="F121" s="5"/>
      <c r="G121" s="5"/>
      <c r="H121" s="5"/>
      <c r="I121" s="5"/>
      <c r="J121" s="5"/>
      <c r="K121" s="5"/>
      <c r="L121" s="5"/>
      <c r="M121" s="5"/>
      <c r="N121" s="5"/>
    </row>
    <row r="122" spans="1:14" s="3" customFormat="1" ht="27.95" customHeight="1" x14ac:dyDescent="0.25">
      <c r="A122" s="5"/>
      <c r="B122" s="5"/>
      <c r="C122" s="79"/>
      <c r="D122" s="79"/>
      <c r="E122" s="5"/>
      <c r="F122" s="5"/>
      <c r="G122" s="5"/>
      <c r="H122" s="5"/>
      <c r="I122" s="5"/>
      <c r="J122" s="5"/>
      <c r="K122" s="5"/>
      <c r="L122" s="5"/>
      <c r="M122" s="5"/>
      <c r="N122" s="5"/>
    </row>
    <row r="123" spans="1:14" s="3" customFormat="1" ht="27.95" customHeight="1" x14ac:dyDescent="0.25">
      <c r="A123" s="5"/>
      <c r="B123" s="5"/>
      <c r="C123" s="79"/>
      <c r="D123" s="79"/>
      <c r="E123" s="5"/>
      <c r="F123" s="5"/>
      <c r="G123" s="5"/>
      <c r="H123" s="5"/>
      <c r="I123" s="5"/>
      <c r="J123" s="5"/>
      <c r="K123" s="5"/>
      <c r="L123" s="5"/>
      <c r="M123" s="5"/>
      <c r="N123" s="5"/>
    </row>
    <row r="124" spans="1:14" s="3" customFormat="1" ht="27.95" customHeight="1" x14ac:dyDescent="0.25">
      <c r="A124" s="5"/>
      <c r="B124" s="5"/>
      <c r="C124" s="79"/>
      <c r="D124" s="79"/>
      <c r="E124" s="5"/>
      <c r="F124" s="5"/>
      <c r="G124" s="5"/>
      <c r="H124" s="5"/>
      <c r="I124" s="5"/>
      <c r="J124" s="5"/>
      <c r="K124" s="5"/>
      <c r="L124" s="5"/>
      <c r="M124" s="5"/>
      <c r="N124" s="5"/>
    </row>
    <row r="125" spans="1:14" s="3" customFormat="1" ht="27.95" customHeight="1" x14ac:dyDescent="0.25">
      <c r="A125" s="5"/>
      <c r="B125" s="5"/>
      <c r="C125" s="79"/>
      <c r="D125" s="79"/>
      <c r="E125" s="5"/>
      <c r="F125" s="5"/>
      <c r="G125" s="5"/>
      <c r="H125" s="5"/>
      <c r="I125" s="5"/>
      <c r="J125" s="5"/>
      <c r="K125" s="5"/>
      <c r="L125" s="5"/>
      <c r="M125" s="5"/>
      <c r="N125" s="5"/>
    </row>
    <row r="126" spans="1:14" s="3" customFormat="1" ht="27.95" customHeight="1" x14ac:dyDescent="0.25">
      <c r="A126" s="5"/>
      <c r="B126" s="5"/>
      <c r="C126" s="79"/>
      <c r="D126" s="79"/>
      <c r="E126" s="5"/>
      <c r="F126" s="5"/>
      <c r="G126" s="5"/>
      <c r="H126" s="5"/>
      <c r="I126" s="5"/>
      <c r="J126" s="5"/>
      <c r="K126" s="5"/>
      <c r="L126" s="5"/>
      <c r="M126" s="5"/>
      <c r="N126" s="5"/>
    </row>
    <row r="127" spans="1:14" s="3" customFormat="1" ht="27.95" customHeight="1" x14ac:dyDescent="0.25">
      <c r="A127" s="5"/>
      <c r="B127" s="5"/>
      <c r="C127" s="79"/>
      <c r="D127" s="79"/>
      <c r="E127" s="5"/>
      <c r="F127" s="5"/>
      <c r="G127" s="5"/>
      <c r="H127" s="5"/>
      <c r="I127" s="5"/>
      <c r="J127" s="5"/>
      <c r="K127" s="5"/>
      <c r="L127" s="5"/>
      <c r="M127" s="5"/>
      <c r="N127" s="5"/>
    </row>
    <row r="128" spans="1:14" s="3" customFormat="1" ht="27.95" customHeight="1" x14ac:dyDescent="0.25">
      <c r="A128" s="5"/>
      <c r="B128" s="5"/>
      <c r="C128" s="79"/>
      <c r="D128" s="79"/>
      <c r="E128" s="5"/>
      <c r="F128" s="5"/>
      <c r="G128" s="5"/>
      <c r="H128" s="5"/>
      <c r="I128" s="5"/>
      <c r="J128" s="5"/>
      <c r="K128" s="5"/>
      <c r="L128" s="5"/>
      <c r="M128" s="5"/>
      <c r="N128" s="5"/>
    </row>
    <row r="129" spans="1:14" s="3" customFormat="1" ht="27.95" customHeight="1" x14ac:dyDescent="0.25">
      <c r="A129" s="5"/>
      <c r="B129" s="5"/>
      <c r="C129" s="79"/>
      <c r="D129" s="79"/>
      <c r="E129" s="5"/>
      <c r="F129" s="5"/>
      <c r="G129" s="5"/>
      <c r="H129" s="5"/>
      <c r="I129" s="5"/>
      <c r="J129" s="5"/>
      <c r="K129" s="5"/>
      <c r="L129" s="5"/>
      <c r="M129" s="5"/>
      <c r="N129" s="5"/>
    </row>
    <row r="130" spans="1:14" s="3" customFormat="1" ht="27.95" customHeight="1" x14ac:dyDescent="0.25">
      <c r="A130" s="5"/>
      <c r="B130" s="5"/>
      <c r="C130" s="79"/>
      <c r="D130" s="79"/>
      <c r="E130" s="5"/>
      <c r="F130" s="5"/>
      <c r="G130" s="5"/>
      <c r="H130" s="5"/>
      <c r="I130" s="5"/>
      <c r="J130" s="5"/>
      <c r="K130" s="5"/>
      <c r="L130" s="5"/>
      <c r="M130" s="5"/>
      <c r="N130" s="5"/>
    </row>
    <row r="131" spans="1:14" s="3" customFormat="1" ht="27.95" customHeight="1" x14ac:dyDescent="0.25">
      <c r="A131" s="5"/>
      <c r="B131" s="5"/>
      <c r="C131" s="79"/>
      <c r="D131" s="79"/>
      <c r="E131" s="5"/>
      <c r="F131" s="5"/>
      <c r="G131" s="5"/>
      <c r="H131" s="5"/>
      <c r="I131" s="5"/>
      <c r="J131" s="5"/>
      <c r="K131" s="5"/>
      <c r="L131" s="5"/>
      <c r="M131" s="5"/>
      <c r="N131" s="5"/>
    </row>
    <row r="132" spans="1:14" s="3" customFormat="1" ht="27.95" customHeight="1" x14ac:dyDescent="0.25">
      <c r="A132" s="5"/>
      <c r="B132" s="5"/>
      <c r="C132" s="79"/>
      <c r="D132" s="79"/>
      <c r="E132" s="5"/>
      <c r="F132" s="5"/>
      <c r="G132" s="5"/>
      <c r="H132" s="5"/>
      <c r="I132" s="5"/>
      <c r="J132" s="5"/>
      <c r="K132" s="5"/>
      <c r="L132" s="5"/>
      <c r="M132" s="5"/>
      <c r="N132" s="5"/>
    </row>
    <row r="133" spans="1:14" s="3" customFormat="1" ht="27.95" customHeight="1" x14ac:dyDescent="0.25">
      <c r="A133" s="5"/>
      <c r="B133" s="5"/>
      <c r="C133" s="79"/>
      <c r="D133" s="79"/>
      <c r="E133" s="5"/>
      <c r="F133" s="5"/>
      <c r="G133" s="5"/>
      <c r="H133" s="5"/>
      <c r="I133" s="5"/>
      <c r="J133" s="5"/>
      <c r="K133" s="5"/>
      <c r="L133" s="5"/>
      <c r="M133" s="5"/>
      <c r="N133" s="5"/>
    </row>
    <row r="134" spans="1:14" s="3" customFormat="1" ht="27.95" customHeight="1" x14ac:dyDescent="0.25">
      <c r="A134" s="5"/>
      <c r="B134" s="5"/>
      <c r="C134" s="79"/>
      <c r="D134" s="79"/>
      <c r="E134" s="5"/>
      <c r="F134" s="5"/>
      <c r="G134" s="5"/>
      <c r="H134" s="5"/>
      <c r="I134" s="5"/>
      <c r="J134" s="5"/>
      <c r="K134" s="5"/>
      <c r="L134" s="5"/>
      <c r="M134" s="5"/>
      <c r="N134" s="5"/>
    </row>
    <row r="135" spans="1:14" s="3" customFormat="1" ht="27.95" customHeight="1" x14ac:dyDescent="0.25">
      <c r="A135" s="5"/>
      <c r="B135" s="5"/>
      <c r="C135" s="79"/>
      <c r="D135" s="79"/>
      <c r="E135" s="5"/>
      <c r="F135" s="5"/>
      <c r="G135" s="5"/>
      <c r="H135" s="5"/>
      <c r="I135" s="5"/>
      <c r="J135" s="5"/>
      <c r="K135" s="5"/>
      <c r="L135" s="5"/>
      <c r="M135" s="5"/>
      <c r="N135" s="5"/>
    </row>
    <row r="136" spans="1:14" s="3" customFormat="1" ht="27.95" customHeight="1" x14ac:dyDescent="0.25">
      <c r="A136" s="5"/>
      <c r="B136" s="5"/>
      <c r="C136" s="79"/>
      <c r="D136" s="79"/>
      <c r="E136" s="5"/>
      <c r="F136" s="5"/>
      <c r="G136" s="5"/>
      <c r="H136" s="5"/>
      <c r="I136" s="5"/>
      <c r="J136" s="5"/>
      <c r="K136" s="5"/>
      <c r="L136" s="5"/>
      <c r="M136" s="5"/>
      <c r="N136" s="5"/>
    </row>
    <row r="137" spans="1:14" s="3" customFormat="1" ht="27.95" customHeight="1" x14ac:dyDescent="0.25">
      <c r="A137" s="5"/>
      <c r="B137" s="5"/>
      <c r="C137" s="79"/>
      <c r="D137" s="79"/>
      <c r="E137" s="5"/>
      <c r="F137" s="5"/>
      <c r="G137" s="5"/>
      <c r="H137" s="5"/>
      <c r="I137" s="5"/>
      <c r="J137" s="5"/>
      <c r="K137" s="5"/>
      <c r="L137" s="5"/>
      <c r="M137" s="5"/>
      <c r="N137" s="5"/>
    </row>
    <row r="138" spans="1:14" s="3" customFormat="1" ht="27.95" customHeight="1" x14ac:dyDescent="0.25">
      <c r="A138" s="5"/>
      <c r="B138" s="5"/>
      <c r="C138" s="79"/>
      <c r="D138" s="79"/>
      <c r="E138" s="5"/>
      <c r="F138" s="5"/>
      <c r="G138" s="5"/>
      <c r="H138" s="5"/>
      <c r="I138" s="5"/>
      <c r="J138" s="5"/>
      <c r="K138" s="5"/>
      <c r="L138" s="5"/>
      <c r="M138" s="5"/>
      <c r="N138" s="5"/>
    </row>
    <row r="139" spans="1:14" s="3" customFormat="1" ht="27.95" customHeight="1" x14ac:dyDescent="0.25">
      <c r="A139" s="5"/>
      <c r="B139" s="5"/>
      <c r="C139" s="79"/>
      <c r="D139" s="79"/>
      <c r="E139" s="5"/>
      <c r="F139" s="5"/>
      <c r="G139" s="5"/>
      <c r="H139" s="5"/>
      <c r="I139" s="5"/>
      <c r="J139" s="5"/>
      <c r="K139" s="5"/>
      <c r="L139" s="5"/>
      <c r="M139" s="5"/>
      <c r="N139" s="5"/>
    </row>
    <row r="140" spans="1:14" s="3" customFormat="1" ht="27.95" customHeight="1" x14ac:dyDescent="0.25">
      <c r="A140" s="5"/>
      <c r="B140" s="5"/>
      <c r="C140" s="79"/>
      <c r="D140" s="79"/>
      <c r="E140" s="5"/>
      <c r="F140" s="5"/>
      <c r="G140" s="5"/>
      <c r="H140" s="5"/>
      <c r="I140" s="5"/>
      <c r="J140" s="5"/>
      <c r="K140" s="5"/>
      <c r="L140" s="5"/>
      <c r="M140" s="5"/>
      <c r="N140" s="5"/>
    </row>
    <row r="141" spans="1:14" s="3" customFormat="1" ht="27.95" customHeight="1" x14ac:dyDescent="0.25">
      <c r="A141" s="5"/>
      <c r="B141" s="5"/>
      <c r="C141" s="79"/>
      <c r="D141" s="79"/>
      <c r="E141" s="5"/>
      <c r="F141" s="5"/>
      <c r="G141" s="5"/>
      <c r="H141" s="5"/>
      <c r="I141" s="5"/>
      <c r="J141" s="5"/>
      <c r="K141" s="5"/>
      <c r="L141" s="5"/>
      <c r="M141" s="5"/>
      <c r="N141" s="5"/>
    </row>
    <row r="142" spans="1:14" s="3" customFormat="1" ht="27.95" customHeight="1" x14ac:dyDescent="0.25">
      <c r="A142" s="5"/>
      <c r="B142" s="5"/>
      <c r="C142" s="79"/>
      <c r="D142" s="79"/>
      <c r="E142" s="5"/>
      <c r="F142" s="5"/>
      <c r="G142" s="5"/>
      <c r="H142" s="5"/>
      <c r="I142" s="5"/>
      <c r="J142" s="5"/>
      <c r="K142" s="5"/>
      <c r="L142" s="5"/>
      <c r="M142" s="5"/>
      <c r="N142" s="5"/>
    </row>
    <row r="143" spans="1:14" s="3" customFormat="1" ht="27.95" customHeight="1" x14ac:dyDescent="0.25">
      <c r="A143" s="5"/>
      <c r="B143" s="5"/>
      <c r="C143" s="79"/>
      <c r="D143" s="79"/>
      <c r="E143" s="5"/>
      <c r="F143" s="5"/>
      <c r="G143" s="5"/>
      <c r="H143" s="5"/>
      <c r="I143" s="5"/>
      <c r="J143" s="5"/>
      <c r="K143" s="5"/>
      <c r="L143" s="5"/>
      <c r="M143" s="5"/>
      <c r="N143" s="5"/>
    </row>
    <row r="144" spans="1:14" s="3" customFormat="1" ht="27.95" customHeight="1" x14ac:dyDescent="0.25">
      <c r="A144" s="5"/>
      <c r="B144" s="5"/>
      <c r="C144" s="79"/>
      <c r="D144" s="79"/>
      <c r="E144" s="5"/>
      <c r="F144" s="5"/>
      <c r="G144" s="5"/>
      <c r="H144" s="5"/>
      <c r="I144" s="5"/>
      <c r="J144" s="5"/>
      <c r="K144" s="5"/>
      <c r="L144" s="5"/>
      <c r="M144" s="5"/>
      <c r="N144" s="5"/>
    </row>
    <row r="145" spans="1:14" s="3" customFormat="1" ht="27.95" customHeight="1" x14ac:dyDescent="0.25">
      <c r="A145" s="5"/>
      <c r="B145" s="5"/>
      <c r="C145" s="79"/>
      <c r="D145" s="79"/>
      <c r="E145" s="5"/>
      <c r="F145" s="5"/>
      <c r="G145" s="5"/>
      <c r="H145" s="5"/>
      <c r="I145" s="5"/>
      <c r="J145" s="5"/>
      <c r="K145" s="5"/>
      <c r="L145" s="5"/>
      <c r="M145" s="5"/>
      <c r="N145" s="5"/>
    </row>
    <row r="146" spans="1:14" s="3" customFormat="1" ht="27.95" customHeight="1" x14ac:dyDescent="0.25">
      <c r="A146" s="5"/>
      <c r="B146" s="5"/>
      <c r="C146" s="79"/>
      <c r="D146" s="79"/>
      <c r="E146" s="5"/>
      <c r="F146" s="5"/>
      <c r="G146" s="5"/>
      <c r="H146" s="5"/>
      <c r="I146" s="5"/>
      <c r="J146" s="5"/>
      <c r="K146" s="5"/>
      <c r="L146" s="5"/>
      <c r="M146" s="5"/>
      <c r="N146" s="5"/>
    </row>
    <row r="147" spans="1:14" s="3" customFormat="1" ht="27.95" customHeight="1" x14ac:dyDescent="0.25">
      <c r="A147" s="5"/>
      <c r="B147" s="5"/>
      <c r="C147" s="79"/>
      <c r="D147" s="79"/>
      <c r="E147" s="5"/>
      <c r="F147" s="5"/>
      <c r="G147" s="5"/>
      <c r="H147" s="5"/>
      <c r="I147" s="5"/>
      <c r="J147" s="5"/>
      <c r="K147" s="5"/>
      <c r="L147" s="5"/>
      <c r="M147" s="5"/>
      <c r="N147" s="5"/>
    </row>
    <row r="148" spans="1:14" s="3" customFormat="1" ht="27.95" customHeight="1" x14ac:dyDescent="0.25">
      <c r="A148" s="5"/>
      <c r="B148" s="5"/>
      <c r="C148" s="79"/>
      <c r="D148" s="79"/>
      <c r="E148" s="5"/>
      <c r="F148" s="5"/>
      <c r="G148" s="5"/>
      <c r="H148" s="5"/>
      <c r="I148" s="5"/>
      <c r="J148" s="5"/>
      <c r="K148" s="5"/>
      <c r="L148" s="5"/>
      <c r="M148" s="5"/>
      <c r="N148" s="5"/>
    </row>
    <row r="149" spans="1:14" s="3" customFormat="1" ht="27.95" customHeight="1" x14ac:dyDescent="0.25">
      <c r="A149" s="5"/>
      <c r="B149" s="5"/>
      <c r="C149" s="79"/>
      <c r="D149" s="79"/>
      <c r="E149" s="5"/>
      <c r="F149" s="5"/>
      <c r="G149" s="5"/>
      <c r="H149" s="5"/>
      <c r="I149" s="5"/>
      <c r="J149" s="5"/>
      <c r="K149" s="5"/>
      <c r="L149" s="5"/>
      <c r="M149" s="5"/>
      <c r="N149" s="5"/>
    </row>
    <row r="150" spans="1:14" s="3" customFormat="1" ht="27.95" customHeight="1" x14ac:dyDescent="0.25">
      <c r="A150" s="5"/>
      <c r="B150" s="5"/>
      <c r="C150" s="79"/>
      <c r="D150" s="79"/>
      <c r="E150" s="5"/>
      <c r="F150" s="5"/>
      <c r="G150" s="5"/>
      <c r="H150" s="5"/>
      <c r="I150" s="5"/>
      <c r="J150" s="5"/>
      <c r="K150" s="5"/>
      <c r="L150" s="5"/>
      <c r="M150" s="5"/>
      <c r="N150" s="5"/>
    </row>
    <row r="151" spans="1:14" s="3" customFormat="1" ht="27.95" customHeight="1" x14ac:dyDescent="0.25">
      <c r="A151" s="5"/>
      <c r="B151" s="5"/>
      <c r="C151" s="79"/>
      <c r="D151" s="79"/>
      <c r="E151" s="5"/>
      <c r="F151" s="5"/>
      <c r="G151" s="5"/>
      <c r="H151" s="5"/>
      <c r="I151" s="5"/>
      <c r="J151" s="5"/>
      <c r="K151" s="5"/>
      <c r="L151" s="5"/>
      <c r="M151" s="5"/>
      <c r="N151" s="5"/>
    </row>
    <row r="152" spans="1:14" s="3" customFormat="1" ht="27.95" customHeight="1" x14ac:dyDescent="0.25">
      <c r="A152" s="5"/>
      <c r="B152" s="5"/>
      <c r="C152" s="79"/>
      <c r="D152" s="79"/>
      <c r="E152" s="5"/>
      <c r="F152" s="5"/>
      <c r="G152" s="5"/>
      <c r="H152" s="5"/>
      <c r="I152" s="5"/>
      <c r="J152" s="5"/>
      <c r="K152" s="5"/>
      <c r="L152" s="5"/>
      <c r="M152" s="5"/>
      <c r="N152" s="5"/>
    </row>
    <row r="153" spans="1:14" s="3" customFormat="1" ht="27.95" customHeight="1" x14ac:dyDescent="0.25">
      <c r="A153" s="5"/>
      <c r="B153" s="5"/>
      <c r="C153" s="79"/>
      <c r="D153" s="79"/>
      <c r="E153" s="5"/>
      <c r="F153" s="5"/>
      <c r="G153" s="5"/>
      <c r="H153" s="5"/>
      <c r="I153" s="5"/>
      <c r="J153" s="5"/>
      <c r="K153" s="5"/>
      <c r="L153" s="5"/>
      <c r="M153" s="5"/>
      <c r="N153" s="5"/>
    </row>
    <row r="154" spans="1:14" s="3" customFormat="1" ht="27.95" customHeight="1" x14ac:dyDescent="0.25">
      <c r="A154" s="5"/>
      <c r="B154" s="5"/>
      <c r="C154" s="79"/>
      <c r="D154" s="79"/>
      <c r="E154" s="5"/>
      <c r="F154" s="5"/>
      <c r="G154" s="5"/>
      <c r="H154" s="5"/>
      <c r="I154" s="5"/>
      <c r="J154" s="5"/>
      <c r="K154" s="5"/>
      <c r="L154" s="5"/>
      <c r="M154" s="5"/>
      <c r="N154" s="5"/>
    </row>
    <row r="155" spans="1:14" s="3" customFormat="1" ht="27.95" customHeight="1" x14ac:dyDescent="0.25">
      <c r="A155" s="5"/>
      <c r="B155" s="5"/>
      <c r="C155" s="79"/>
      <c r="D155" s="79"/>
      <c r="E155" s="5"/>
      <c r="F155" s="5"/>
      <c r="G155" s="5"/>
      <c r="H155" s="5"/>
      <c r="I155" s="5"/>
      <c r="J155" s="5"/>
      <c r="K155" s="5"/>
      <c r="L155" s="5"/>
      <c r="M155" s="5"/>
      <c r="N155" s="5"/>
    </row>
    <row r="156" spans="1:14" s="3" customFormat="1" ht="27.95" customHeight="1" x14ac:dyDescent="0.25">
      <c r="A156" s="5"/>
      <c r="B156" s="5"/>
      <c r="C156" s="79"/>
      <c r="D156" s="79"/>
      <c r="E156" s="5"/>
      <c r="F156" s="5"/>
      <c r="G156" s="5"/>
      <c r="H156" s="5"/>
      <c r="I156" s="5"/>
      <c r="J156" s="5"/>
      <c r="K156" s="5"/>
      <c r="L156" s="5"/>
      <c r="M156" s="5"/>
      <c r="N156" s="5"/>
    </row>
    <row r="157" spans="1:14" s="3" customFormat="1" ht="27.95" customHeight="1" x14ac:dyDescent="0.25">
      <c r="A157" s="5"/>
      <c r="B157" s="5"/>
      <c r="C157" s="79"/>
      <c r="D157" s="79"/>
      <c r="E157" s="5"/>
      <c r="F157" s="5"/>
      <c r="G157" s="5"/>
      <c r="H157" s="5"/>
      <c r="I157" s="5"/>
      <c r="J157" s="5"/>
      <c r="K157" s="5"/>
      <c r="L157" s="5"/>
      <c r="M157" s="5"/>
      <c r="N157" s="5"/>
    </row>
    <row r="158" spans="1:14" s="3" customFormat="1" ht="27.95" customHeight="1" x14ac:dyDescent="0.25">
      <c r="A158" s="5"/>
      <c r="B158" s="5"/>
      <c r="C158" s="79"/>
      <c r="D158" s="79"/>
      <c r="E158" s="5"/>
      <c r="F158" s="5"/>
      <c r="G158" s="5"/>
      <c r="H158" s="5"/>
      <c r="I158" s="5"/>
      <c r="J158" s="5"/>
      <c r="K158" s="5"/>
      <c r="L158" s="5"/>
      <c r="M158" s="5"/>
      <c r="N158" s="5"/>
    </row>
    <row r="159" spans="1:14" s="3" customFormat="1" ht="27.95" customHeight="1" x14ac:dyDescent="0.25">
      <c r="A159" s="5"/>
      <c r="B159" s="5"/>
      <c r="C159" s="79"/>
      <c r="D159" s="79"/>
      <c r="E159" s="5"/>
      <c r="F159" s="5"/>
      <c r="G159" s="5"/>
      <c r="H159" s="5"/>
      <c r="I159" s="5"/>
      <c r="J159" s="5"/>
      <c r="K159" s="5"/>
      <c r="L159" s="5"/>
      <c r="M159" s="5"/>
      <c r="N159" s="5"/>
    </row>
    <row r="160" spans="1:14" s="3" customFormat="1" ht="27.95" customHeight="1" x14ac:dyDescent="0.25">
      <c r="A160" s="5"/>
      <c r="B160" s="5"/>
      <c r="C160" s="79"/>
      <c r="D160" s="79"/>
      <c r="E160" s="5"/>
      <c r="F160" s="5"/>
      <c r="G160" s="5"/>
      <c r="H160" s="5"/>
      <c r="I160" s="5"/>
      <c r="J160" s="5"/>
      <c r="K160" s="5"/>
      <c r="L160" s="5"/>
      <c r="M160" s="5"/>
      <c r="N160" s="5"/>
    </row>
    <row r="161" spans="1:14" s="3" customFormat="1" ht="27.95" customHeight="1" x14ac:dyDescent="0.25">
      <c r="A161" s="5"/>
      <c r="B161" s="5"/>
      <c r="C161" s="79"/>
      <c r="D161" s="79"/>
      <c r="E161" s="5"/>
      <c r="F161" s="5"/>
      <c r="G161" s="5"/>
      <c r="H161" s="5"/>
      <c r="I161" s="5"/>
      <c r="J161" s="5"/>
      <c r="K161" s="5"/>
      <c r="L161" s="5"/>
      <c r="M161" s="5"/>
      <c r="N161" s="5"/>
    </row>
    <row r="162" spans="1:14" s="3" customFormat="1" ht="27.95" customHeight="1" x14ac:dyDescent="0.25">
      <c r="A162" s="5"/>
      <c r="B162" s="5"/>
      <c r="C162" s="79"/>
      <c r="D162" s="79"/>
      <c r="E162" s="5"/>
      <c r="F162" s="5"/>
      <c r="G162" s="5"/>
      <c r="H162" s="5"/>
      <c r="I162" s="5"/>
      <c r="J162" s="5"/>
      <c r="K162" s="5"/>
      <c r="L162" s="5"/>
      <c r="M162" s="5"/>
      <c r="N162" s="5"/>
    </row>
    <row r="163" spans="1:14" s="3" customFormat="1" ht="27.95" customHeight="1" x14ac:dyDescent="0.25">
      <c r="A163" s="5"/>
      <c r="B163" s="5"/>
      <c r="C163" s="79"/>
      <c r="D163" s="79"/>
      <c r="E163" s="5"/>
      <c r="F163" s="5"/>
      <c r="G163" s="5"/>
      <c r="H163" s="5"/>
      <c r="I163" s="5"/>
      <c r="J163" s="5"/>
      <c r="K163" s="5"/>
      <c r="L163" s="5"/>
      <c r="M163" s="5"/>
      <c r="N163" s="5"/>
    </row>
    <row r="164" spans="1:14" s="3" customFormat="1" x14ac:dyDescent="0.25">
      <c r="A164" s="5"/>
      <c r="B164" s="5"/>
      <c r="C164" s="79"/>
      <c r="D164" s="79"/>
      <c r="E164" s="5"/>
      <c r="F164" s="5"/>
      <c r="G164" s="5"/>
      <c r="H164" s="5"/>
      <c r="I164" s="5"/>
      <c r="J164" s="5"/>
      <c r="K164" s="5"/>
      <c r="L164" s="5"/>
      <c r="M164" s="5"/>
      <c r="N164" s="5"/>
    </row>
    <row r="165" spans="1:14" s="3" customFormat="1" x14ac:dyDescent="0.25">
      <c r="A165" s="5"/>
      <c r="B165" s="5"/>
      <c r="C165" s="79"/>
      <c r="D165" s="79"/>
      <c r="E165" s="5"/>
      <c r="F165" s="5"/>
      <c r="G165" s="5"/>
      <c r="H165" s="5"/>
      <c r="I165" s="5"/>
      <c r="J165" s="5"/>
      <c r="K165" s="5"/>
      <c r="L165" s="5"/>
      <c r="M165" s="5"/>
      <c r="N165" s="5"/>
    </row>
    <row r="166" spans="1:14" s="3" customFormat="1" x14ac:dyDescent="0.25">
      <c r="A166" s="5"/>
      <c r="B166" s="5"/>
      <c r="C166" s="79"/>
      <c r="D166" s="79"/>
      <c r="E166" s="5"/>
      <c r="F166" s="5"/>
      <c r="G166" s="5"/>
      <c r="H166" s="5"/>
      <c r="I166" s="5"/>
      <c r="J166" s="5"/>
      <c r="K166" s="5"/>
      <c r="L166" s="5"/>
      <c r="M166" s="5"/>
      <c r="N166" s="5"/>
    </row>
    <row r="167" spans="1:14" s="3" customFormat="1" x14ac:dyDescent="0.25">
      <c r="A167" s="5"/>
      <c r="B167" s="5"/>
      <c r="C167" s="79"/>
      <c r="D167" s="79"/>
      <c r="E167" s="5"/>
      <c r="F167" s="5"/>
      <c r="G167" s="5"/>
      <c r="H167" s="5"/>
      <c r="I167" s="5"/>
      <c r="J167" s="5"/>
      <c r="K167" s="5"/>
      <c r="L167" s="5"/>
      <c r="M167" s="5"/>
      <c r="N167" s="5"/>
    </row>
    <row r="168" spans="1:14" s="3" customFormat="1" x14ac:dyDescent="0.25">
      <c r="A168" s="5"/>
      <c r="B168" s="5"/>
      <c r="C168" s="79"/>
      <c r="D168" s="79"/>
      <c r="E168" s="5"/>
      <c r="F168" s="5"/>
      <c r="G168" s="5"/>
      <c r="H168" s="5"/>
      <c r="I168" s="5"/>
      <c r="J168" s="5"/>
      <c r="K168" s="5"/>
      <c r="L168" s="5"/>
      <c r="M168" s="5"/>
      <c r="N168" s="5"/>
    </row>
    <row r="169" spans="1:14" s="3" customFormat="1" x14ac:dyDescent="0.25">
      <c r="A169" s="5"/>
      <c r="B169" s="5"/>
      <c r="C169" s="79"/>
      <c r="D169" s="79"/>
      <c r="E169" s="5"/>
      <c r="F169" s="5"/>
      <c r="G169" s="5"/>
      <c r="H169" s="5"/>
      <c r="I169" s="5"/>
      <c r="J169" s="5"/>
      <c r="K169" s="5"/>
      <c r="L169" s="5"/>
      <c r="M169" s="5"/>
      <c r="N169" s="5"/>
    </row>
    <row r="170" spans="1:14" s="3" customFormat="1" x14ac:dyDescent="0.25">
      <c r="A170" s="5"/>
      <c r="B170" s="5"/>
      <c r="C170" s="79"/>
      <c r="D170" s="79"/>
      <c r="E170" s="5"/>
      <c r="F170" s="5"/>
      <c r="G170" s="5"/>
      <c r="H170" s="5"/>
      <c r="I170" s="5"/>
      <c r="J170" s="5"/>
      <c r="K170" s="5"/>
      <c r="L170" s="5"/>
      <c r="M170" s="5"/>
      <c r="N170" s="5"/>
    </row>
    <row r="171" spans="1:14" s="3" customFormat="1" x14ac:dyDescent="0.25">
      <c r="A171" s="5"/>
      <c r="B171" s="5"/>
      <c r="C171" s="79"/>
      <c r="D171" s="79"/>
      <c r="E171" s="5"/>
      <c r="F171" s="5"/>
      <c r="G171" s="5"/>
      <c r="H171" s="5"/>
      <c r="I171" s="5"/>
      <c r="J171" s="5"/>
      <c r="K171" s="5"/>
      <c r="L171" s="5"/>
      <c r="M171" s="5"/>
      <c r="N171" s="5"/>
    </row>
    <row r="172" spans="1:14" s="3" customFormat="1" x14ac:dyDescent="0.25">
      <c r="A172" s="5"/>
      <c r="B172" s="5"/>
      <c r="C172" s="79"/>
      <c r="D172" s="79"/>
      <c r="E172" s="5"/>
      <c r="F172" s="5"/>
      <c r="G172" s="5"/>
      <c r="H172" s="5"/>
      <c r="I172" s="5"/>
      <c r="J172" s="5"/>
      <c r="K172" s="5"/>
      <c r="L172" s="5"/>
      <c r="M172" s="5"/>
      <c r="N172" s="5"/>
    </row>
    <row r="173" spans="1:14" s="3" customFormat="1" x14ac:dyDescent="0.25">
      <c r="A173" s="5"/>
      <c r="B173" s="5"/>
      <c r="C173" s="79"/>
      <c r="D173" s="79"/>
      <c r="E173" s="5"/>
      <c r="F173" s="5"/>
      <c r="G173" s="5"/>
      <c r="H173" s="5"/>
      <c r="I173" s="5"/>
      <c r="J173" s="5"/>
      <c r="K173" s="5"/>
      <c r="L173" s="5"/>
      <c r="M173" s="5"/>
      <c r="N173" s="5"/>
    </row>
    <row r="174" spans="1:14" s="3" customFormat="1" x14ac:dyDescent="0.25">
      <c r="A174" s="5"/>
      <c r="B174" s="5"/>
      <c r="C174" s="79"/>
      <c r="D174" s="79"/>
      <c r="E174" s="5"/>
      <c r="F174" s="5"/>
      <c r="G174" s="5"/>
      <c r="H174" s="5"/>
      <c r="I174" s="5"/>
      <c r="J174" s="5"/>
      <c r="K174" s="5"/>
      <c r="L174" s="5"/>
      <c r="M174" s="5"/>
      <c r="N174" s="5"/>
    </row>
    <row r="175" spans="1:14" s="3" customFormat="1" x14ac:dyDescent="0.25">
      <c r="A175" s="5"/>
      <c r="B175" s="5"/>
      <c r="C175" s="79"/>
      <c r="D175" s="79"/>
      <c r="E175" s="5"/>
      <c r="F175" s="5"/>
      <c r="G175" s="5"/>
      <c r="H175" s="5"/>
      <c r="I175" s="5"/>
      <c r="J175" s="5"/>
      <c r="K175" s="5"/>
      <c r="L175" s="5"/>
      <c r="M175" s="5"/>
      <c r="N175" s="5"/>
    </row>
    <row r="176" spans="1:14" s="3" customFormat="1" x14ac:dyDescent="0.25">
      <c r="A176" s="5"/>
      <c r="B176" s="5"/>
      <c r="C176" s="79"/>
      <c r="D176" s="79"/>
      <c r="E176" s="5"/>
      <c r="F176" s="5"/>
      <c r="G176" s="5"/>
      <c r="H176" s="5"/>
      <c r="I176" s="5"/>
      <c r="J176" s="5"/>
      <c r="K176" s="5"/>
      <c r="L176" s="5"/>
      <c r="M176" s="5"/>
      <c r="N176" s="5"/>
    </row>
    <row r="177" spans="1:14" s="3" customFormat="1" x14ac:dyDescent="0.25">
      <c r="A177" s="5"/>
      <c r="B177" s="5"/>
      <c r="C177" s="79"/>
      <c r="D177" s="79"/>
      <c r="E177" s="5"/>
      <c r="F177" s="5"/>
      <c r="G177" s="5"/>
      <c r="H177" s="5"/>
      <c r="I177" s="5"/>
      <c r="J177" s="5"/>
      <c r="K177" s="5"/>
      <c r="L177" s="5"/>
      <c r="M177" s="5"/>
      <c r="N177" s="5"/>
    </row>
    <row r="178" spans="1:14" s="3" customFormat="1" x14ac:dyDescent="0.25">
      <c r="A178" s="5"/>
      <c r="B178" s="5"/>
      <c r="C178" s="79"/>
      <c r="D178" s="79"/>
      <c r="E178" s="5"/>
      <c r="F178" s="5"/>
      <c r="G178" s="5"/>
      <c r="H178" s="5"/>
      <c r="I178" s="5"/>
      <c r="J178" s="5"/>
      <c r="K178" s="5"/>
      <c r="L178" s="5"/>
      <c r="M178" s="5"/>
      <c r="N178" s="5"/>
    </row>
    <row r="179" spans="1:14" s="3" customFormat="1" x14ac:dyDescent="0.25">
      <c r="A179" s="5"/>
      <c r="B179" s="5"/>
      <c r="C179" s="79"/>
      <c r="D179" s="79"/>
      <c r="E179" s="5"/>
      <c r="F179" s="5"/>
      <c r="G179" s="5"/>
      <c r="H179" s="5"/>
      <c r="I179" s="5"/>
      <c r="J179" s="5"/>
      <c r="K179" s="5"/>
      <c r="L179" s="5"/>
      <c r="M179" s="5"/>
      <c r="N179" s="5"/>
    </row>
    <row r="180" spans="1:14" s="3" customFormat="1" x14ac:dyDescent="0.25">
      <c r="A180" s="5"/>
      <c r="B180" s="5"/>
      <c r="C180" s="79"/>
      <c r="D180" s="79"/>
      <c r="E180" s="5"/>
      <c r="F180" s="5"/>
      <c r="G180" s="5"/>
      <c r="H180" s="5"/>
      <c r="I180" s="5"/>
      <c r="J180" s="5"/>
      <c r="K180" s="5"/>
      <c r="L180" s="5"/>
      <c r="M180" s="5"/>
      <c r="N180" s="5"/>
    </row>
    <row r="181" spans="1:14" s="3" customFormat="1" x14ac:dyDescent="0.25">
      <c r="A181" s="5"/>
      <c r="B181" s="5"/>
      <c r="C181" s="79"/>
      <c r="D181" s="79"/>
      <c r="E181" s="5"/>
      <c r="F181" s="5"/>
      <c r="G181" s="5"/>
      <c r="H181" s="5"/>
      <c r="I181" s="5"/>
      <c r="J181" s="5"/>
      <c r="K181" s="5"/>
      <c r="L181" s="5"/>
      <c r="M181" s="5"/>
      <c r="N181" s="5"/>
    </row>
    <row r="182" spans="1:14" s="3" customFormat="1" x14ac:dyDescent="0.25">
      <c r="A182" s="5"/>
      <c r="B182" s="5"/>
      <c r="C182" s="79"/>
      <c r="D182" s="79"/>
      <c r="E182" s="5"/>
      <c r="F182" s="5"/>
      <c r="G182" s="5"/>
      <c r="H182" s="5"/>
      <c r="I182" s="5"/>
      <c r="J182" s="5"/>
      <c r="K182" s="5"/>
      <c r="L182" s="5"/>
      <c r="M182" s="5"/>
      <c r="N182" s="5"/>
    </row>
    <row r="183" spans="1:14" s="3" customFormat="1" x14ac:dyDescent="0.25">
      <c r="A183" s="5"/>
      <c r="B183" s="5"/>
      <c r="C183" s="79"/>
      <c r="D183" s="79"/>
      <c r="E183" s="5"/>
      <c r="F183" s="5"/>
      <c r="G183" s="5"/>
      <c r="H183" s="5"/>
      <c r="I183" s="5"/>
      <c r="J183" s="5"/>
      <c r="K183" s="5"/>
      <c r="L183" s="5"/>
      <c r="M183" s="5"/>
      <c r="N183" s="5"/>
    </row>
    <row r="184" spans="1:14" s="3" customFormat="1" x14ac:dyDescent="0.25">
      <c r="A184" s="5"/>
      <c r="B184" s="5"/>
      <c r="C184" s="79"/>
      <c r="D184" s="79"/>
      <c r="E184" s="5"/>
      <c r="F184" s="5"/>
      <c r="G184" s="5"/>
      <c r="H184" s="5"/>
      <c r="I184" s="5"/>
      <c r="J184" s="5"/>
      <c r="K184" s="5"/>
      <c r="L184" s="5"/>
      <c r="M184" s="5"/>
      <c r="N184" s="5"/>
    </row>
    <row r="185" spans="1:14" s="3" customFormat="1" x14ac:dyDescent="0.25">
      <c r="A185" s="5"/>
      <c r="B185" s="5"/>
      <c r="C185" s="79"/>
      <c r="D185" s="79"/>
      <c r="E185" s="5"/>
      <c r="F185" s="5"/>
      <c r="G185" s="5"/>
      <c r="H185" s="5"/>
      <c r="I185" s="5"/>
      <c r="J185" s="5"/>
      <c r="K185" s="5"/>
      <c r="L185" s="5"/>
      <c r="M185" s="5"/>
      <c r="N185" s="5"/>
    </row>
    <row r="186" spans="1:14" s="3" customFormat="1" x14ac:dyDescent="0.25">
      <c r="A186" s="5"/>
      <c r="B186" s="5"/>
      <c r="C186" s="79"/>
      <c r="D186" s="79"/>
      <c r="E186" s="5"/>
      <c r="F186" s="5"/>
      <c r="G186" s="5"/>
      <c r="H186" s="5"/>
      <c r="I186" s="5"/>
      <c r="J186" s="5"/>
      <c r="K186" s="5"/>
      <c r="L186" s="5"/>
      <c r="M186" s="5"/>
      <c r="N186" s="5"/>
    </row>
    <row r="187" spans="1:14" s="3" customFormat="1" x14ac:dyDescent="0.25">
      <c r="A187" s="5"/>
      <c r="B187" s="5"/>
      <c r="C187" s="79"/>
      <c r="D187" s="79"/>
      <c r="E187" s="5"/>
      <c r="F187" s="5"/>
      <c r="G187" s="5"/>
      <c r="H187" s="5"/>
      <c r="I187" s="5"/>
      <c r="J187" s="5"/>
      <c r="K187" s="5"/>
      <c r="L187" s="5"/>
      <c r="M187" s="5"/>
      <c r="N187" s="5"/>
    </row>
    <row r="188" spans="1:14" s="3" customFormat="1" x14ac:dyDescent="0.25">
      <c r="A188" s="5"/>
      <c r="B188" s="5"/>
      <c r="C188" s="79"/>
      <c r="D188" s="79"/>
      <c r="E188" s="5"/>
      <c r="F188" s="5"/>
      <c r="G188" s="5"/>
      <c r="H188" s="5"/>
      <c r="I188" s="5"/>
      <c r="J188" s="5"/>
      <c r="K188" s="5"/>
      <c r="L188" s="5"/>
      <c r="M188" s="5"/>
      <c r="N188" s="5"/>
    </row>
    <row r="189" spans="1:14" s="3" customFormat="1" x14ac:dyDescent="0.25">
      <c r="A189" s="5"/>
      <c r="B189" s="5"/>
      <c r="C189" s="79"/>
      <c r="D189" s="79"/>
      <c r="E189" s="5"/>
      <c r="F189" s="5"/>
      <c r="G189" s="5"/>
      <c r="H189" s="5"/>
      <c r="I189" s="5"/>
      <c r="J189" s="5"/>
      <c r="K189" s="5"/>
      <c r="L189" s="5"/>
      <c r="M189" s="5"/>
      <c r="N189" s="5"/>
    </row>
    <row r="190" spans="1:14" s="3" customFormat="1" x14ac:dyDescent="0.25">
      <c r="A190" s="5"/>
      <c r="B190" s="5"/>
      <c r="C190" s="79"/>
      <c r="D190" s="79"/>
      <c r="E190" s="5"/>
      <c r="F190" s="5"/>
      <c r="G190" s="5"/>
      <c r="H190" s="5"/>
      <c r="I190" s="5"/>
      <c r="J190" s="5"/>
      <c r="K190" s="5"/>
      <c r="L190" s="5"/>
      <c r="M190" s="5"/>
      <c r="N190" s="5"/>
    </row>
    <row r="191" spans="1:14" s="3" customFormat="1" x14ac:dyDescent="0.25">
      <c r="A191" s="5"/>
      <c r="B191" s="5"/>
      <c r="C191" s="79"/>
      <c r="D191" s="79"/>
      <c r="E191" s="5"/>
      <c r="F191" s="5"/>
      <c r="G191" s="5"/>
      <c r="H191" s="5"/>
      <c r="I191" s="5"/>
      <c r="J191" s="5"/>
      <c r="K191" s="5"/>
      <c r="L191" s="5"/>
      <c r="M191" s="5"/>
      <c r="N191" s="5"/>
    </row>
    <row r="192" spans="1:14" s="3" customFormat="1" x14ac:dyDescent="0.25">
      <c r="A192" s="5"/>
      <c r="B192" s="5"/>
      <c r="C192" s="79"/>
      <c r="D192" s="79"/>
      <c r="E192" s="5"/>
      <c r="F192" s="5"/>
      <c r="G192" s="5"/>
      <c r="H192" s="5"/>
      <c r="I192" s="5"/>
      <c r="J192" s="5"/>
      <c r="K192" s="5"/>
      <c r="L192" s="5"/>
      <c r="M192" s="5"/>
      <c r="N192" s="5"/>
    </row>
    <row r="193" spans="1:14" s="3" customFormat="1" x14ac:dyDescent="0.25">
      <c r="A193" s="5"/>
      <c r="B193" s="5"/>
      <c r="C193" s="79"/>
      <c r="D193" s="79"/>
      <c r="E193" s="5"/>
      <c r="F193" s="5"/>
      <c r="G193" s="5"/>
      <c r="H193" s="5"/>
      <c r="I193" s="5"/>
      <c r="J193" s="5"/>
      <c r="K193" s="5"/>
      <c r="L193" s="5"/>
      <c r="M193" s="5"/>
      <c r="N193" s="5"/>
    </row>
    <row r="194" spans="1:14" s="3" customFormat="1" x14ac:dyDescent="0.25">
      <c r="A194" s="5"/>
      <c r="B194" s="5"/>
      <c r="C194" s="79"/>
      <c r="D194" s="79"/>
      <c r="E194" s="5"/>
      <c r="F194" s="5"/>
      <c r="G194" s="5"/>
      <c r="H194" s="5"/>
      <c r="I194" s="5"/>
      <c r="J194" s="5"/>
      <c r="K194" s="5"/>
      <c r="L194" s="5"/>
      <c r="M194" s="5"/>
      <c r="N194" s="5"/>
    </row>
    <row r="195" spans="1:14" s="3" customFormat="1" x14ac:dyDescent="0.25">
      <c r="A195" s="5"/>
      <c r="B195" s="5"/>
      <c r="C195" s="79"/>
      <c r="D195" s="79"/>
      <c r="E195" s="5"/>
      <c r="F195" s="5"/>
      <c r="G195" s="5"/>
      <c r="H195" s="5"/>
      <c r="I195" s="5"/>
      <c r="J195" s="5"/>
      <c r="K195" s="5"/>
      <c r="L195" s="5"/>
      <c r="M195" s="5"/>
      <c r="N195" s="5"/>
    </row>
    <row r="196" spans="1:14" s="3" customFormat="1" x14ac:dyDescent="0.25">
      <c r="A196" s="5"/>
      <c r="B196" s="5"/>
      <c r="C196" s="79"/>
      <c r="D196" s="79"/>
      <c r="E196" s="5"/>
      <c r="F196" s="5"/>
      <c r="G196" s="5"/>
      <c r="H196" s="5"/>
      <c r="I196" s="5"/>
      <c r="J196" s="5"/>
      <c r="K196" s="5"/>
      <c r="L196" s="5"/>
      <c r="M196" s="5"/>
      <c r="N196" s="5"/>
    </row>
    <row r="197" spans="1:14" s="3" customFormat="1" x14ac:dyDescent="0.25">
      <c r="A197" s="5"/>
      <c r="B197" s="5"/>
      <c r="C197" s="79"/>
      <c r="D197" s="79"/>
      <c r="E197" s="5"/>
      <c r="F197" s="5"/>
      <c r="G197" s="5"/>
      <c r="H197" s="5"/>
      <c r="I197" s="5"/>
      <c r="J197" s="5"/>
      <c r="K197" s="5"/>
      <c r="L197" s="5"/>
      <c r="M197" s="5"/>
      <c r="N197" s="5"/>
    </row>
    <row r="198" spans="1:14" s="3" customFormat="1" x14ac:dyDescent="0.25">
      <c r="A198" s="5"/>
      <c r="B198" s="5"/>
      <c r="C198" s="79"/>
      <c r="D198" s="79"/>
      <c r="E198" s="5"/>
      <c r="F198" s="5"/>
      <c r="G198" s="5"/>
      <c r="H198" s="5"/>
      <c r="I198" s="5"/>
      <c r="J198" s="5"/>
      <c r="K198" s="5"/>
      <c r="L198" s="5"/>
      <c r="M198" s="5"/>
      <c r="N198" s="5"/>
    </row>
    <row r="199" spans="1:14" s="3" customFormat="1" x14ac:dyDescent="0.25">
      <c r="A199" s="5"/>
      <c r="B199" s="5"/>
      <c r="C199" s="79"/>
      <c r="D199" s="79"/>
      <c r="E199" s="5"/>
      <c r="F199" s="5"/>
      <c r="G199" s="5"/>
      <c r="H199" s="5"/>
      <c r="I199" s="5"/>
      <c r="J199" s="5"/>
      <c r="K199" s="5"/>
      <c r="L199" s="5"/>
      <c r="M199" s="5"/>
      <c r="N199" s="5"/>
    </row>
    <row r="200" spans="1:14" s="3" customFormat="1" x14ac:dyDescent="0.25">
      <c r="A200" s="5"/>
      <c r="B200" s="5"/>
      <c r="C200" s="79"/>
      <c r="D200" s="79"/>
      <c r="E200" s="5"/>
      <c r="F200" s="5"/>
      <c r="G200" s="5"/>
      <c r="H200" s="5"/>
      <c r="I200" s="5"/>
      <c r="J200" s="5"/>
      <c r="K200" s="5"/>
      <c r="L200" s="5"/>
      <c r="M200" s="5"/>
      <c r="N200" s="5"/>
    </row>
    <row r="201" spans="1:14" s="3" customFormat="1" x14ac:dyDescent="0.25">
      <c r="A201" s="5"/>
      <c r="B201" s="5"/>
      <c r="C201" s="79"/>
      <c r="D201" s="79"/>
      <c r="E201" s="5"/>
      <c r="F201" s="5"/>
      <c r="G201" s="5"/>
      <c r="H201" s="5"/>
      <c r="I201" s="5"/>
      <c r="J201" s="5"/>
      <c r="K201" s="5"/>
      <c r="L201" s="5"/>
      <c r="M201" s="5"/>
      <c r="N201" s="5"/>
    </row>
    <row r="202" spans="1:14" s="3" customFormat="1" x14ac:dyDescent="0.25">
      <c r="A202" s="5"/>
      <c r="B202" s="5"/>
      <c r="C202" s="79"/>
      <c r="D202" s="79"/>
      <c r="E202" s="5"/>
      <c r="F202" s="5"/>
      <c r="G202" s="5"/>
      <c r="H202" s="5"/>
      <c r="I202" s="5"/>
      <c r="J202" s="5"/>
      <c r="K202" s="5"/>
      <c r="L202" s="5"/>
      <c r="M202" s="5"/>
      <c r="N202" s="5"/>
    </row>
    <row r="203" spans="1:14" s="3" customFormat="1" x14ac:dyDescent="0.25">
      <c r="A203" s="5"/>
      <c r="B203" s="5"/>
      <c r="C203" s="79"/>
      <c r="D203" s="79"/>
      <c r="E203" s="5"/>
      <c r="F203" s="5"/>
      <c r="G203" s="5"/>
      <c r="H203" s="5"/>
      <c r="I203" s="5"/>
      <c r="J203" s="5"/>
      <c r="K203" s="5"/>
      <c r="L203" s="5"/>
      <c r="M203" s="5"/>
      <c r="N203" s="5"/>
    </row>
    <row r="204" spans="1:14" s="3" customFormat="1" x14ac:dyDescent="0.25">
      <c r="A204" s="5"/>
      <c r="B204" s="5"/>
      <c r="C204" s="79"/>
      <c r="D204" s="79"/>
      <c r="E204" s="5"/>
      <c r="F204" s="5"/>
      <c r="G204" s="5"/>
      <c r="H204" s="5"/>
      <c r="I204" s="5"/>
      <c r="J204" s="5"/>
      <c r="K204" s="5"/>
      <c r="L204" s="5"/>
      <c r="M204" s="5"/>
      <c r="N204" s="5"/>
    </row>
    <row r="205" spans="1:14" s="3" customFormat="1" x14ac:dyDescent="0.25">
      <c r="A205" s="5"/>
      <c r="B205" s="5"/>
      <c r="C205" s="79"/>
      <c r="D205" s="79"/>
      <c r="E205" s="5"/>
      <c r="F205" s="5"/>
      <c r="G205" s="5"/>
      <c r="H205" s="5"/>
      <c r="I205" s="5"/>
      <c r="J205" s="5"/>
      <c r="K205" s="5"/>
      <c r="L205" s="5"/>
      <c r="M205" s="5"/>
      <c r="N205" s="5"/>
    </row>
    <row r="206" spans="1:14" s="3" customFormat="1" x14ac:dyDescent="0.25">
      <c r="A206" s="5"/>
      <c r="B206" s="5"/>
      <c r="C206" s="79"/>
      <c r="D206" s="79"/>
      <c r="E206" s="5"/>
      <c r="F206" s="5"/>
      <c r="G206" s="5"/>
      <c r="H206" s="5"/>
      <c r="I206" s="5"/>
      <c r="J206" s="5"/>
      <c r="K206" s="5"/>
      <c r="L206" s="5"/>
      <c r="M206" s="5"/>
      <c r="N206" s="5"/>
    </row>
    <row r="207" spans="1:14" s="3" customFormat="1" x14ac:dyDescent="0.25">
      <c r="A207" s="5"/>
      <c r="B207" s="5"/>
      <c r="C207" s="79"/>
      <c r="D207" s="79"/>
      <c r="E207" s="5"/>
      <c r="F207" s="5"/>
      <c r="G207" s="5"/>
      <c r="H207" s="5"/>
      <c r="I207" s="5"/>
      <c r="J207" s="5"/>
      <c r="K207" s="5"/>
      <c r="L207" s="5"/>
      <c r="M207" s="5"/>
      <c r="N207" s="5"/>
    </row>
    <row r="208" spans="1:14" s="3" customFormat="1" x14ac:dyDescent="0.25">
      <c r="A208" s="5"/>
      <c r="B208" s="5"/>
      <c r="C208" s="79"/>
      <c r="D208" s="79"/>
      <c r="E208" s="5"/>
      <c r="F208" s="5"/>
      <c r="G208" s="5"/>
      <c r="H208" s="5"/>
      <c r="I208" s="5"/>
      <c r="J208" s="5"/>
      <c r="K208" s="5"/>
      <c r="L208" s="5"/>
      <c r="M208" s="5"/>
      <c r="N208" s="5"/>
    </row>
    <row r="209" spans="1:14" s="3" customFormat="1" x14ac:dyDescent="0.25">
      <c r="A209" s="5"/>
      <c r="B209" s="5"/>
      <c r="C209" s="79"/>
      <c r="D209" s="79"/>
      <c r="E209" s="5"/>
      <c r="F209" s="5"/>
      <c r="G209" s="5"/>
      <c r="H209" s="5"/>
      <c r="I209" s="5"/>
      <c r="J209" s="5"/>
      <c r="K209" s="5"/>
      <c r="L209" s="5"/>
      <c r="M209" s="5"/>
      <c r="N209" s="5"/>
    </row>
    <row r="210" spans="1:14" s="3" customFormat="1" x14ac:dyDescent="0.25">
      <c r="A210" s="5"/>
      <c r="B210" s="5"/>
      <c r="C210" s="79"/>
      <c r="D210" s="79"/>
      <c r="E210" s="5"/>
      <c r="F210" s="5"/>
      <c r="G210" s="5"/>
      <c r="H210" s="5"/>
      <c r="I210" s="5"/>
      <c r="J210" s="5"/>
      <c r="K210" s="5"/>
      <c r="L210" s="5"/>
      <c r="M210" s="5"/>
      <c r="N210" s="5"/>
    </row>
    <row r="211" spans="1:14" s="3" customFormat="1" x14ac:dyDescent="0.25">
      <c r="A211" s="5"/>
      <c r="B211" s="5"/>
      <c r="C211" s="79"/>
      <c r="D211" s="79"/>
      <c r="E211" s="5"/>
      <c r="F211" s="5"/>
      <c r="G211" s="5"/>
      <c r="H211" s="5"/>
      <c r="I211" s="5"/>
      <c r="J211" s="5"/>
      <c r="K211" s="5"/>
      <c r="L211" s="5"/>
      <c r="M211" s="5"/>
      <c r="N211" s="5"/>
    </row>
    <row r="212" spans="1:14" s="3" customFormat="1" x14ac:dyDescent="0.25">
      <c r="A212" s="5"/>
      <c r="B212" s="5"/>
      <c r="C212" s="79"/>
      <c r="D212" s="79"/>
      <c r="E212" s="5"/>
      <c r="F212" s="5"/>
      <c r="G212" s="5"/>
      <c r="H212" s="5"/>
      <c r="I212" s="5"/>
      <c r="J212" s="5"/>
      <c r="K212" s="5"/>
      <c r="L212" s="5"/>
      <c r="M212" s="5"/>
      <c r="N212" s="5"/>
    </row>
    <row r="213" spans="1:14" s="3" customFormat="1" x14ac:dyDescent="0.25">
      <c r="A213" s="5"/>
      <c r="B213" s="5"/>
      <c r="C213" s="79"/>
      <c r="D213" s="79"/>
      <c r="E213" s="5"/>
      <c r="F213" s="5"/>
      <c r="G213" s="5"/>
      <c r="H213" s="5"/>
      <c r="I213" s="5"/>
      <c r="J213" s="5"/>
      <c r="K213" s="5"/>
      <c r="L213" s="5"/>
      <c r="M213" s="5"/>
      <c r="N213" s="5"/>
    </row>
  </sheetData>
  <sheetProtection selectLockedCells="1"/>
  <mergeCells count="9">
    <mergeCell ref="L4:N4"/>
    <mergeCell ref="A3:E3"/>
    <mergeCell ref="F4:H4"/>
    <mergeCell ref="A4:A5"/>
    <mergeCell ref="B4:B5"/>
    <mergeCell ref="C4:C5"/>
    <mergeCell ref="D4:D5"/>
    <mergeCell ref="E4:E5"/>
    <mergeCell ref="I4:K4"/>
  </mergeCells>
  <dataValidations count="1">
    <dataValidation type="list" allowBlank="1" showInputMessage="1" showErrorMessage="1" sqref="E7:E18" xr:uid="{00000000-0002-0000-0300-000000000000}">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0753-167E-479B-ABA3-2D45FFF2D588}">
  <sheetPr>
    <tabColor rgb="FF0000CC"/>
  </sheetPr>
  <dimension ref="A4:J16"/>
  <sheetViews>
    <sheetView zoomScale="70" zoomScaleNormal="70" workbookViewId="0" xr3:uid="{93A4BEFC-D442-59FF-97B9-360517C28765}">
      <selection activeCell="G19" sqref="G19"/>
    </sheetView>
  </sheetViews>
  <sheetFormatPr defaultColWidth="10.8515625" defaultRowHeight="18.75" x14ac:dyDescent="0.25"/>
  <cols>
    <col min="1" max="1" width="7.765625" style="5" customWidth="1"/>
    <col min="2" max="2" width="8.13671875" style="5" customWidth="1"/>
    <col min="3" max="3" width="43.52734375" style="5" customWidth="1"/>
    <col min="4" max="6" width="17.015625" style="5" customWidth="1"/>
    <col min="7" max="8" width="20.34375" style="5" customWidth="1"/>
    <col min="9" max="9" width="13.31640625" style="5" customWidth="1"/>
    <col min="10" max="10" width="12.9453125" style="5" customWidth="1"/>
    <col min="11" max="16384" width="10.8515625" style="5"/>
  </cols>
  <sheetData>
    <row r="4" spans="1:10" ht="23.25" x14ac:dyDescent="0.25">
      <c r="A4" s="370" t="s">
        <v>545</v>
      </c>
      <c r="B4" s="370"/>
      <c r="C4" s="370"/>
      <c r="D4" s="370"/>
      <c r="E4" s="370"/>
      <c r="F4" s="370"/>
      <c r="G4" s="21"/>
      <c r="H4" s="21"/>
      <c r="I4" s="21"/>
      <c r="J4" s="21"/>
    </row>
    <row r="5" spans="1:10" x14ac:dyDescent="0.25">
      <c r="A5" s="131" t="s">
        <v>478</v>
      </c>
      <c r="B5" s="540" t="s">
        <v>479</v>
      </c>
      <c r="C5" s="540"/>
      <c r="D5" s="540"/>
      <c r="E5" s="540"/>
      <c r="F5" s="540"/>
    </row>
    <row r="6" spans="1:10" x14ac:dyDescent="0.25">
      <c r="B6" s="360" t="s">
        <v>42</v>
      </c>
      <c r="C6" s="360" t="s">
        <v>214</v>
      </c>
      <c r="D6" s="360" t="s">
        <v>364</v>
      </c>
      <c r="E6" s="360"/>
      <c r="F6" s="360"/>
      <c r="G6" s="417" t="s">
        <v>480</v>
      </c>
      <c r="H6" s="417"/>
    </row>
    <row r="7" spans="1:10" x14ac:dyDescent="0.25">
      <c r="B7" s="360"/>
      <c r="C7" s="360"/>
      <c r="D7" s="197" t="s">
        <v>84</v>
      </c>
      <c r="E7" s="197" t="s">
        <v>85</v>
      </c>
      <c r="F7" s="197" t="s">
        <v>86</v>
      </c>
      <c r="G7" s="197" t="s">
        <v>481</v>
      </c>
      <c r="H7" s="197" t="s">
        <v>121</v>
      </c>
    </row>
    <row r="8" spans="1:10" s="95" customFormat="1" ht="29.1" customHeight="1" thickBot="1" x14ac:dyDescent="0.25">
      <c r="B8" s="349">
        <v>1</v>
      </c>
      <c r="C8" s="350" t="s">
        <v>215</v>
      </c>
      <c r="D8" s="347">
        <v>18771.650000000001</v>
      </c>
      <c r="E8" s="347">
        <v>23464.54</v>
      </c>
      <c r="F8" s="347">
        <v>22120.47</v>
      </c>
      <c r="G8" s="280">
        <f>AVERAGE(D8:F8)</f>
        <v>21452.22</v>
      </c>
      <c r="H8" s="281">
        <f>G8/($G$11+$G$16)</f>
        <v>0.60192939794863864</v>
      </c>
    </row>
    <row r="9" spans="1:10" s="95" customFormat="1" ht="29.1" customHeight="1" thickBot="1" x14ac:dyDescent="0.25">
      <c r="B9" s="351">
        <v>2</v>
      </c>
      <c r="C9" s="352" t="s">
        <v>216</v>
      </c>
      <c r="D9" s="347">
        <v>4735</v>
      </c>
      <c r="E9" s="347">
        <v>10125.959999999999</v>
      </c>
      <c r="F9" s="347">
        <v>6378.22</v>
      </c>
      <c r="G9" s="280">
        <f t="shared" ref="G9:G10" si="0">AVERAGE(D9:F9)</f>
        <v>7079.7266666666665</v>
      </c>
      <c r="H9" s="281">
        <f t="shared" ref="H9:H15" si="1">G9/($G$11+$G$16)</f>
        <v>0.19865056437550935</v>
      </c>
    </row>
    <row r="10" spans="1:10" s="95" customFormat="1" ht="29.1" customHeight="1" thickBot="1" x14ac:dyDescent="0.25">
      <c r="B10" s="351">
        <v>3</v>
      </c>
      <c r="C10" s="352" t="s">
        <v>217</v>
      </c>
      <c r="D10" s="347">
        <v>5854.7</v>
      </c>
      <c r="E10" s="347">
        <v>4215.3</v>
      </c>
      <c r="F10" s="347">
        <v>5199.7299999999996</v>
      </c>
      <c r="G10" s="280">
        <f t="shared" si="0"/>
        <v>5089.91</v>
      </c>
      <c r="H10" s="281">
        <f t="shared" si="1"/>
        <v>0.14281815410772197</v>
      </c>
    </row>
    <row r="11" spans="1:10" s="95" customFormat="1" ht="29.1" customHeight="1" x14ac:dyDescent="0.2">
      <c r="B11" s="360" t="s">
        <v>482</v>
      </c>
      <c r="C11" s="360"/>
      <c r="D11" s="353">
        <f>SUM(D8:D10)</f>
        <v>29361.350000000002</v>
      </c>
      <c r="E11" s="353">
        <f t="shared" ref="E11:F11" si="2">SUM(E8:E10)</f>
        <v>37805.800000000003</v>
      </c>
      <c r="F11" s="353">
        <f t="shared" si="2"/>
        <v>33698.42</v>
      </c>
      <c r="G11" s="353">
        <f>SUM(G8:G10)</f>
        <v>33621.856666666667</v>
      </c>
      <c r="H11" s="354"/>
    </row>
    <row r="12" spans="1:10" s="95" customFormat="1" ht="29.1" customHeight="1" thickBot="1" x14ac:dyDescent="0.25">
      <c r="B12" s="351">
        <v>4</v>
      </c>
      <c r="C12" s="352" t="s">
        <v>218</v>
      </c>
      <c r="D12" s="347">
        <v>666.34</v>
      </c>
      <c r="E12" s="347">
        <v>783.55</v>
      </c>
      <c r="F12" s="347">
        <v>835.13</v>
      </c>
      <c r="G12" s="280">
        <f>AVERAGE(D12:F12)</f>
        <v>761.67333333333329</v>
      </c>
      <c r="H12" s="281">
        <f t="shared" si="1"/>
        <v>2.1371847341061487E-2</v>
      </c>
    </row>
    <row r="13" spans="1:10" s="95" customFormat="1" ht="29.1" customHeight="1" thickBot="1" x14ac:dyDescent="0.25">
      <c r="B13" s="351">
        <v>5</v>
      </c>
      <c r="C13" s="352" t="s">
        <v>219</v>
      </c>
      <c r="D13" s="347">
        <v>477.91</v>
      </c>
      <c r="E13" s="347">
        <v>759.49</v>
      </c>
      <c r="F13" s="347">
        <v>734.4</v>
      </c>
      <c r="G13" s="280">
        <f t="shared" ref="G13:G15" si="3">AVERAGE(D13:F13)</f>
        <v>657.26666666666677</v>
      </c>
      <c r="H13" s="281">
        <f t="shared" si="1"/>
        <v>1.8442293103388616E-2</v>
      </c>
    </row>
    <row r="14" spans="1:10" s="95" customFormat="1" ht="29.1" customHeight="1" thickBot="1" x14ac:dyDescent="0.25">
      <c r="B14" s="351">
        <v>6</v>
      </c>
      <c r="C14" s="352" t="s">
        <v>220</v>
      </c>
      <c r="D14" s="347">
        <v>572.70000000000005</v>
      </c>
      <c r="E14" s="347">
        <v>716.1</v>
      </c>
      <c r="F14" s="347">
        <v>506.1</v>
      </c>
      <c r="G14" s="280">
        <f t="shared" si="3"/>
        <v>598.30000000000007</v>
      </c>
      <c r="H14" s="281">
        <f t="shared" si="1"/>
        <v>1.6787743123679998E-2</v>
      </c>
    </row>
    <row r="15" spans="1:10" s="95" customFormat="1" ht="29.1" customHeight="1" thickBot="1" x14ac:dyDescent="0.25">
      <c r="B15" s="355">
        <v>7</v>
      </c>
      <c r="C15" s="356" t="s">
        <v>221</v>
      </c>
      <c r="D15" s="347">
        <v>0</v>
      </c>
      <c r="E15" s="347">
        <v>0</v>
      </c>
      <c r="F15" s="347">
        <v>0</v>
      </c>
      <c r="G15" s="280">
        <f t="shared" si="3"/>
        <v>0</v>
      </c>
      <c r="H15" s="281">
        <f t="shared" si="1"/>
        <v>0</v>
      </c>
    </row>
    <row r="16" spans="1:10" ht="30" customHeight="1" x14ac:dyDescent="0.25">
      <c r="B16" s="360" t="s">
        <v>483</v>
      </c>
      <c r="C16" s="360"/>
      <c r="D16" s="357">
        <f>SUM(D12:D15)</f>
        <v>1716.95</v>
      </c>
      <c r="E16" s="357">
        <f t="shared" ref="E16:G16" si="4">SUM(E12:E15)</f>
        <v>2259.14</v>
      </c>
      <c r="F16" s="357">
        <f t="shared" si="4"/>
        <v>2075.63</v>
      </c>
      <c r="G16" s="357">
        <f t="shared" si="4"/>
        <v>2017.2400000000002</v>
      </c>
      <c r="H16" s="198"/>
    </row>
  </sheetData>
  <mergeCells count="8">
    <mergeCell ref="G6:H6"/>
    <mergeCell ref="B11:C11"/>
    <mergeCell ref="B16:C16"/>
    <mergeCell ref="A4:F4"/>
    <mergeCell ref="B5:F5"/>
    <mergeCell ref="B6:B7"/>
    <mergeCell ref="C6:C7"/>
    <mergeCell ref="D6:F6"/>
  </mergeCells>
  <pageMargins left="0.75" right="0.75" top="1" bottom="1" header="0.5" footer="0.5"/>
  <pageSetup paperSize="9" orientation="portrait" horizontalDpi="4294967292" verticalDpi="4294967292"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081D-D22C-4420-B306-C5B8B747CE3D}">
  <sheetPr>
    <tabColor rgb="FF0000CC"/>
  </sheetPr>
  <dimension ref="A4:M22"/>
  <sheetViews>
    <sheetView topLeftCell="A8" zoomScale="60" zoomScaleNormal="60" workbookViewId="0" xr3:uid="{651B6424-2311-5679-95EB-EE4009F35845}">
      <selection activeCell="G19" sqref="G19"/>
    </sheetView>
  </sheetViews>
  <sheetFormatPr defaultColWidth="10.8515625" defaultRowHeight="18.75" x14ac:dyDescent="0.25"/>
  <cols>
    <col min="1" max="1" width="7.765625" style="5" customWidth="1"/>
    <col min="2" max="2" width="8.13671875" style="5" customWidth="1"/>
    <col min="3" max="3" width="7.765625" style="5" customWidth="1"/>
    <col min="4" max="5" width="14.0546875" style="5" customWidth="1"/>
    <col min="6" max="6" width="22.31640625" style="5" customWidth="1"/>
    <col min="7" max="9" width="17.015625" style="5" customWidth="1"/>
    <col min="10" max="10" width="9.6171875" style="5" customWidth="1"/>
    <col min="11" max="12" width="13.31640625" style="5" customWidth="1"/>
    <col min="13" max="13" width="12.9453125" style="5" customWidth="1"/>
    <col min="14" max="16384" width="10.8515625" style="5"/>
  </cols>
  <sheetData>
    <row r="4" spans="1:13" ht="33" customHeight="1" x14ac:dyDescent="0.25">
      <c r="A4" s="370" t="s">
        <v>544</v>
      </c>
      <c r="B4" s="370"/>
      <c r="C4" s="370"/>
      <c r="D4" s="370"/>
      <c r="E4" s="370"/>
      <c r="F4" s="370"/>
      <c r="G4" s="370"/>
      <c r="H4" s="370"/>
      <c r="I4" s="370"/>
      <c r="J4" s="21"/>
      <c r="K4" s="21"/>
      <c r="L4" s="21"/>
      <c r="M4" s="21"/>
    </row>
    <row r="5" spans="1:13" x14ac:dyDescent="0.25">
      <c r="A5" s="138" t="s">
        <v>334</v>
      </c>
      <c r="B5" s="437" t="s">
        <v>335</v>
      </c>
      <c r="C5" s="437"/>
      <c r="D5" s="437"/>
      <c r="E5" s="437"/>
      <c r="F5" s="437"/>
      <c r="G5" s="437"/>
      <c r="H5" s="437"/>
      <c r="I5" s="437"/>
      <c r="J5" s="437"/>
      <c r="K5" s="437"/>
      <c r="L5" s="437"/>
    </row>
    <row r="6" spans="1:13" x14ac:dyDescent="0.25">
      <c r="B6" s="360" t="s">
        <v>42</v>
      </c>
      <c r="C6" s="361" t="s">
        <v>240</v>
      </c>
      <c r="D6" s="361"/>
      <c r="E6" s="361"/>
      <c r="F6" s="360" t="s">
        <v>245</v>
      </c>
      <c r="G6" s="360"/>
      <c r="H6" s="360"/>
      <c r="I6" s="360"/>
    </row>
    <row r="7" spans="1:13" ht="69" x14ac:dyDescent="0.25">
      <c r="B7" s="360"/>
      <c r="C7" s="361"/>
      <c r="D7" s="361"/>
      <c r="E7" s="361"/>
      <c r="F7" s="30" t="s">
        <v>241</v>
      </c>
      <c r="G7" s="30" t="s">
        <v>242</v>
      </c>
      <c r="H7" s="30" t="s">
        <v>243</v>
      </c>
      <c r="I7" s="30" t="s">
        <v>244</v>
      </c>
    </row>
    <row r="8" spans="1:13" x14ac:dyDescent="0.25">
      <c r="B8" s="136"/>
      <c r="C8" s="438" t="s">
        <v>52</v>
      </c>
      <c r="D8" s="545"/>
      <c r="E8" s="546"/>
      <c r="F8" s="232" t="s">
        <v>53</v>
      </c>
      <c r="G8" s="232" t="s">
        <v>54</v>
      </c>
      <c r="H8" s="232" t="s">
        <v>55</v>
      </c>
      <c r="I8" s="232" t="s">
        <v>56</v>
      </c>
    </row>
    <row r="9" spans="1:13" s="90" customFormat="1" ht="33.950000000000003" customHeight="1" x14ac:dyDescent="0.2">
      <c r="B9" s="129">
        <v>1</v>
      </c>
      <c r="C9" s="487" t="s">
        <v>68</v>
      </c>
      <c r="D9" s="487"/>
      <c r="E9" s="487"/>
      <c r="F9" s="130"/>
      <c r="G9" s="130"/>
      <c r="H9" s="130"/>
      <c r="I9" s="130" t="s">
        <v>902</v>
      </c>
    </row>
    <row r="10" spans="1:13" s="90" customFormat="1" ht="33.950000000000003" customHeight="1" x14ac:dyDescent="0.2">
      <c r="B10" s="129">
        <v>2</v>
      </c>
      <c r="C10" s="487" t="s">
        <v>246</v>
      </c>
      <c r="D10" s="487"/>
      <c r="E10" s="487"/>
      <c r="F10" s="130"/>
      <c r="G10" s="130"/>
      <c r="H10" s="130"/>
      <c r="I10" s="130" t="s">
        <v>902</v>
      </c>
    </row>
    <row r="11" spans="1:13" s="90" customFormat="1" ht="33.950000000000003" customHeight="1" x14ac:dyDescent="0.2">
      <c r="B11" s="129">
        <v>3</v>
      </c>
      <c r="C11" s="487" t="s">
        <v>247</v>
      </c>
      <c r="D11" s="487"/>
      <c r="E11" s="487"/>
      <c r="F11" s="130"/>
      <c r="G11" s="130"/>
      <c r="H11" s="130"/>
      <c r="I11" s="130" t="s">
        <v>902</v>
      </c>
    </row>
    <row r="12" spans="1:13" s="90" customFormat="1" ht="33.950000000000003" customHeight="1" x14ac:dyDescent="0.2">
      <c r="B12" s="129">
        <v>4</v>
      </c>
      <c r="C12" s="487" t="s">
        <v>248</v>
      </c>
      <c r="D12" s="487"/>
      <c r="E12" s="487"/>
      <c r="F12" s="130"/>
      <c r="G12" s="130"/>
      <c r="H12" s="130"/>
      <c r="I12" s="130" t="s">
        <v>902</v>
      </c>
    </row>
    <row r="13" spans="1:13" s="90" customFormat="1" ht="33.950000000000003" customHeight="1" x14ac:dyDescent="0.2">
      <c r="B13" s="129">
        <v>5</v>
      </c>
      <c r="C13" s="487" t="s">
        <v>249</v>
      </c>
      <c r="D13" s="487"/>
      <c r="E13" s="487"/>
      <c r="F13" s="130"/>
      <c r="G13" s="130"/>
      <c r="H13" s="130"/>
      <c r="I13" s="130" t="s">
        <v>902</v>
      </c>
    </row>
    <row r="14" spans="1:13" s="90" customFormat="1" ht="33.950000000000003" customHeight="1" x14ac:dyDescent="0.2">
      <c r="B14" s="129">
        <v>6</v>
      </c>
      <c r="C14" s="487" t="s">
        <v>250</v>
      </c>
      <c r="D14" s="487"/>
      <c r="E14" s="487"/>
      <c r="F14" s="130"/>
      <c r="G14" s="130"/>
      <c r="H14" s="130"/>
      <c r="I14" s="130" t="s">
        <v>902</v>
      </c>
    </row>
    <row r="15" spans="1:13" s="90" customFormat="1" ht="33.950000000000003" customHeight="1" x14ac:dyDescent="0.2">
      <c r="B15" s="129">
        <v>7</v>
      </c>
      <c r="C15" s="487" t="s">
        <v>67</v>
      </c>
      <c r="D15" s="487"/>
      <c r="E15" s="487"/>
      <c r="F15" s="130"/>
      <c r="G15" s="130"/>
      <c r="H15" s="130"/>
      <c r="I15" s="130" t="s">
        <v>902</v>
      </c>
    </row>
    <row r="16" spans="1:13" s="90" customFormat="1" ht="33.950000000000003" customHeight="1" x14ac:dyDescent="0.2">
      <c r="B16" s="129">
        <v>8</v>
      </c>
      <c r="C16" s="487" t="s">
        <v>251</v>
      </c>
      <c r="D16" s="487"/>
      <c r="E16" s="487"/>
      <c r="F16" s="130"/>
      <c r="G16" s="130"/>
      <c r="H16" s="130"/>
      <c r="I16" s="130" t="s">
        <v>902</v>
      </c>
    </row>
    <row r="17" spans="2:9" s="90" customFormat="1" ht="33.950000000000003" customHeight="1" x14ac:dyDescent="0.2">
      <c r="B17" s="129">
        <v>9</v>
      </c>
      <c r="C17" s="487" t="s">
        <v>252</v>
      </c>
      <c r="D17" s="487"/>
      <c r="E17" s="487"/>
      <c r="F17" s="130"/>
      <c r="G17" s="130"/>
      <c r="H17" s="130"/>
      <c r="I17" s="130" t="s">
        <v>902</v>
      </c>
    </row>
    <row r="18" spans="2:9" s="90" customFormat="1" ht="33.950000000000003" customHeight="1" x14ac:dyDescent="0.2">
      <c r="B18" s="129">
        <v>10</v>
      </c>
      <c r="C18" s="487" t="s">
        <v>253</v>
      </c>
      <c r="D18" s="487"/>
      <c r="E18" s="487"/>
      <c r="F18" s="130"/>
      <c r="G18" s="130"/>
      <c r="H18" s="130"/>
      <c r="I18" s="130" t="s">
        <v>902</v>
      </c>
    </row>
    <row r="19" spans="2:9" s="90" customFormat="1" ht="33.950000000000003" customHeight="1" x14ac:dyDescent="0.2">
      <c r="B19" s="129">
        <v>11</v>
      </c>
      <c r="C19" s="487" t="s">
        <v>336</v>
      </c>
      <c r="D19" s="487"/>
      <c r="E19" s="487"/>
      <c r="F19" s="130"/>
      <c r="G19" s="130"/>
      <c r="H19" s="130"/>
      <c r="I19" s="130" t="s">
        <v>902</v>
      </c>
    </row>
    <row r="20" spans="2:9" s="90" customFormat="1" ht="33.950000000000003" customHeight="1" x14ac:dyDescent="0.2">
      <c r="B20" s="129">
        <v>12</v>
      </c>
      <c r="C20" s="487" t="s">
        <v>254</v>
      </c>
      <c r="D20" s="487"/>
      <c r="E20" s="487"/>
      <c r="F20" s="130"/>
      <c r="G20" s="130"/>
      <c r="H20" s="130"/>
      <c r="I20" s="130" t="s">
        <v>902</v>
      </c>
    </row>
    <row r="21" spans="2:9" s="90" customFormat="1" ht="33.950000000000003" customHeight="1" x14ac:dyDescent="0.2">
      <c r="B21" s="129">
        <v>13</v>
      </c>
      <c r="C21" s="487" t="s">
        <v>1021</v>
      </c>
      <c r="D21" s="487"/>
      <c r="E21" s="487"/>
      <c r="F21" s="130"/>
      <c r="G21" s="130"/>
      <c r="H21" s="130"/>
      <c r="I21" s="130" t="s">
        <v>902</v>
      </c>
    </row>
    <row r="22" spans="2:9" x14ac:dyDescent="0.25">
      <c r="F22" s="207">
        <f>COUNTIF(F9:F21,"v")</f>
        <v>0</v>
      </c>
      <c r="G22" s="207">
        <f t="shared" ref="G22:I22" si="0">COUNTIF(G9:G21,"v")</f>
        <v>0</v>
      </c>
      <c r="H22" s="207">
        <f t="shared" si="0"/>
        <v>0</v>
      </c>
      <c r="I22" s="207">
        <f t="shared" si="0"/>
        <v>13</v>
      </c>
    </row>
  </sheetData>
  <mergeCells count="19">
    <mergeCell ref="C21:E21"/>
    <mergeCell ref="C15:E15"/>
    <mergeCell ref="C16:E16"/>
    <mergeCell ref="C17:E17"/>
    <mergeCell ref="C18:E18"/>
    <mergeCell ref="C19:E19"/>
    <mergeCell ref="C20:E20"/>
    <mergeCell ref="C14:E14"/>
    <mergeCell ref="A4:I4"/>
    <mergeCell ref="B5:L5"/>
    <mergeCell ref="B6:B7"/>
    <mergeCell ref="C6:E7"/>
    <mergeCell ref="F6:I6"/>
    <mergeCell ref="C8:E8"/>
    <mergeCell ref="C9:E9"/>
    <mergeCell ref="C10:E10"/>
    <mergeCell ref="C11:E11"/>
    <mergeCell ref="C12:E12"/>
    <mergeCell ref="C13:E13"/>
  </mergeCells>
  <dataValidations count="1">
    <dataValidation type="list" allowBlank="1" showInputMessage="1" showErrorMessage="1" sqref="F9:I21" xr:uid="{A628CAA7-9BCC-4847-B8FC-E93E7C3D3A21}">
      <formula1>"V"</formula1>
    </dataValidation>
  </dataValidations>
  <pageMargins left="0.75" right="0.75" top="1" bottom="1" header="0.5" footer="0.5"/>
  <pageSetup paperSize="9" orientation="portrait" horizontalDpi="4294967292" verticalDpi="4294967292"/>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86914-CE23-4079-85A0-8B8BF5728535}">
  <sheetPr>
    <tabColor rgb="FF0000CC"/>
  </sheetPr>
  <dimension ref="A4:M14"/>
  <sheetViews>
    <sheetView zoomScale="70" zoomScaleNormal="70" workbookViewId="0" xr3:uid="{F3F7FAF6-1783-5E7F-BE83-DC204D3AE039}">
      <selection activeCell="G19" sqref="G19"/>
    </sheetView>
  </sheetViews>
  <sheetFormatPr defaultColWidth="10.8515625" defaultRowHeight="18.75" x14ac:dyDescent="0.25"/>
  <cols>
    <col min="1" max="1" width="7.765625" style="5" customWidth="1"/>
    <col min="2" max="2" width="8.13671875" style="5" customWidth="1"/>
    <col min="3" max="3" width="43.52734375" style="5" customWidth="1"/>
    <col min="4" max="6" width="9.125" style="5" customWidth="1"/>
    <col min="7" max="9" width="13.5625" style="5" customWidth="1"/>
    <col min="10" max="10" width="9.6171875" style="5" customWidth="1"/>
    <col min="11" max="12" width="13.31640625" style="5" customWidth="1"/>
    <col min="13" max="13" width="12.9453125" style="5" customWidth="1"/>
    <col min="14" max="16384" width="10.8515625" style="5"/>
  </cols>
  <sheetData>
    <row r="4" spans="1:13" ht="23.25" x14ac:dyDescent="0.25">
      <c r="A4" s="370" t="s">
        <v>484</v>
      </c>
      <c r="B4" s="370"/>
      <c r="C4" s="370"/>
      <c r="D4" s="370"/>
      <c r="E4" s="370"/>
      <c r="F4" s="370"/>
      <c r="G4" s="370"/>
      <c r="H4" s="370"/>
      <c r="I4" s="370"/>
      <c r="J4" s="21"/>
      <c r="K4" s="21"/>
      <c r="L4" s="21"/>
      <c r="M4" s="21"/>
    </row>
    <row r="5" spans="1:13" ht="39" customHeight="1" x14ac:dyDescent="0.25">
      <c r="A5" s="131" t="s">
        <v>485</v>
      </c>
      <c r="B5" s="540" t="s">
        <v>337</v>
      </c>
      <c r="C5" s="540"/>
      <c r="D5" s="540"/>
      <c r="E5" s="540"/>
      <c r="F5" s="540"/>
      <c r="G5" s="540"/>
      <c r="H5" s="540"/>
      <c r="I5" s="540"/>
    </row>
    <row r="6" spans="1:13" ht="19.5" thickBot="1" x14ac:dyDescent="0.3">
      <c r="B6" s="23"/>
      <c r="C6" s="23"/>
      <c r="D6" s="23"/>
      <c r="E6" s="23"/>
      <c r="F6" s="23"/>
      <c r="G6" s="23"/>
      <c r="H6" s="23"/>
      <c r="I6" s="23"/>
      <c r="J6" s="23"/>
      <c r="K6" s="23"/>
      <c r="L6" s="23"/>
      <c r="M6" s="23"/>
    </row>
    <row r="7" spans="1:13" x14ac:dyDescent="0.25">
      <c r="B7" s="541" t="s">
        <v>42</v>
      </c>
      <c r="C7" s="543" t="s">
        <v>338</v>
      </c>
      <c r="D7" s="543" t="s">
        <v>339</v>
      </c>
      <c r="E7" s="543"/>
      <c r="F7" s="544"/>
      <c r="G7" s="543" t="s">
        <v>340</v>
      </c>
      <c r="H7" s="543"/>
      <c r="I7" s="544"/>
    </row>
    <row r="8" spans="1:13" ht="19.5" thickBot="1" x14ac:dyDescent="0.3">
      <c r="B8" s="547"/>
      <c r="C8" s="548"/>
      <c r="D8" s="125" t="s">
        <v>84</v>
      </c>
      <c r="E8" s="125" t="s">
        <v>85</v>
      </c>
      <c r="F8" s="127" t="s">
        <v>86</v>
      </c>
      <c r="G8" s="125" t="s">
        <v>84</v>
      </c>
      <c r="H8" s="125" t="s">
        <v>85</v>
      </c>
      <c r="I8" s="127" t="s">
        <v>86</v>
      </c>
    </row>
    <row r="9" spans="1:13" s="95" customFormat="1" ht="29.1" customHeight="1" thickBot="1" x14ac:dyDescent="0.25">
      <c r="B9" s="276">
        <v>1</v>
      </c>
      <c r="C9" s="277" t="s">
        <v>885</v>
      </c>
      <c r="D9" s="282">
        <v>20</v>
      </c>
      <c r="E9" s="282">
        <v>16</v>
      </c>
      <c r="F9" s="282">
        <v>20</v>
      </c>
      <c r="G9" s="283">
        <v>956.5</v>
      </c>
      <c r="H9" s="283">
        <v>1202.3</v>
      </c>
      <c r="I9" s="283">
        <v>1380</v>
      </c>
    </row>
    <row r="10" spans="1:13" s="95" customFormat="1" ht="29.1" customHeight="1" thickBot="1" x14ac:dyDescent="0.25">
      <c r="B10" s="276">
        <v>2</v>
      </c>
      <c r="C10" s="277" t="s">
        <v>887</v>
      </c>
      <c r="D10" s="282">
        <v>15</v>
      </c>
      <c r="E10" s="282">
        <v>20</v>
      </c>
      <c r="F10" s="282">
        <v>7</v>
      </c>
      <c r="G10" s="283">
        <v>803</v>
      </c>
      <c r="H10" s="283">
        <v>942.5</v>
      </c>
      <c r="I10" s="283">
        <v>654</v>
      </c>
    </row>
    <row r="11" spans="1:13" s="95" customFormat="1" ht="29.1" customHeight="1" thickBot="1" x14ac:dyDescent="0.25">
      <c r="B11" s="276">
        <v>3</v>
      </c>
      <c r="C11" s="277" t="s">
        <v>888</v>
      </c>
      <c r="D11" s="282">
        <v>9</v>
      </c>
      <c r="E11" s="282">
        <v>12</v>
      </c>
      <c r="F11" s="282">
        <v>5</v>
      </c>
      <c r="G11" s="283">
        <v>1094.5</v>
      </c>
      <c r="H11" s="283">
        <v>2806.19</v>
      </c>
      <c r="I11" s="283">
        <v>914.72</v>
      </c>
    </row>
    <row r="12" spans="1:13" s="95" customFormat="1" ht="29.1" customHeight="1" thickBot="1" x14ac:dyDescent="0.25">
      <c r="B12" s="276">
        <v>4</v>
      </c>
      <c r="C12" s="277" t="s">
        <v>886</v>
      </c>
      <c r="D12" s="282">
        <v>29</v>
      </c>
      <c r="E12" s="282">
        <v>54</v>
      </c>
      <c r="F12" s="282">
        <v>35</v>
      </c>
      <c r="G12" s="283">
        <v>1881</v>
      </c>
      <c r="H12" s="283">
        <v>4682.97</v>
      </c>
      <c r="I12" s="283">
        <v>2176.5</v>
      </c>
    </row>
    <row r="13" spans="1:13" s="95" customFormat="1" ht="29.1" customHeight="1" thickBot="1" x14ac:dyDescent="0.25">
      <c r="B13" s="276">
        <v>5</v>
      </c>
      <c r="C13" s="277" t="s">
        <v>556</v>
      </c>
      <c r="D13" s="282">
        <v>0</v>
      </c>
      <c r="E13" s="282">
        <v>8</v>
      </c>
      <c r="F13" s="282">
        <v>16</v>
      </c>
      <c r="G13" s="283">
        <v>0</v>
      </c>
      <c r="H13" s="283">
        <v>492</v>
      </c>
      <c r="I13" s="283">
        <v>1253</v>
      </c>
    </row>
    <row r="14" spans="1:13" ht="35.25" customHeight="1" thickBot="1" x14ac:dyDescent="0.3">
      <c r="B14" s="126"/>
      <c r="C14" s="128" t="s">
        <v>365</v>
      </c>
      <c r="D14" s="152">
        <f t="shared" ref="D14:I14" si="0">SUM(D9:D13)</f>
        <v>73</v>
      </c>
      <c r="E14" s="152">
        <f t="shared" si="0"/>
        <v>110</v>
      </c>
      <c r="F14" s="152">
        <f t="shared" si="0"/>
        <v>83</v>
      </c>
      <c r="G14" s="358">
        <f t="shared" si="0"/>
        <v>4735</v>
      </c>
      <c r="H14" s="358">
        <f t="shared" si="0"/>
        <v>10125.959999999999</v>
      </c>
      <c r="I14" s="358">
        <f t="shared" si="0"/>
        <v>6378.22</v>
      </c>
    </row>
  </sheetData>
  <mergeCells count="6">
    <mergeCell ref="A4:I4"/>
    <mergeCell ref="B5:I5"/>
    <mergeCell ref="B7:B8"/>
    <mergeCell ref="C7:C8"/>
    <mergeCell ref="D7:F7"/>
    <mergeCell ref="G7:I7"/>
  </mergeCells>
  <pageMargins left="0.75" right="0.75" top="1" bottom="1" header="0.5" footer="0.5"/>
  <pageSetup paperSize="9" orientation="portrait" horizontalDpi="4294967292" verticalDpi="4294967292"/>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1A2E-D39A-49CC-8DD8-AB8A356A3860}">
  <sheetPr>
    <tabColor rgb="FF0000CC"/>
  </sheetPr>
  <dimension ref="A4:M14"/>
  <sheetViews>
    <sheetView topLeftCell="A7" zoomScale="90" zoomScaleNormal="90" workbookViewId="0" xr3:uid="{63F69C43-2579-5D0A-B2AC-F8C9D86C0EB7}">
      <selection activeCell="F17" sqref="F17"/>
    </sheetView>
  </sheetViews>
  <sheetFormatPr defaultColWidth="10.8515625" defaultRowHeight="18.75" x14ac:dyDescent="0.25"/>
  <cols>
    <col min="1" max="1" width="7.765625" style="5" customWidth="1"/>
    <col min="2" max="2" width="8.13671875" style="5" customWidth="1"/>
    <col min="3" max="3" width="43.52734375" style="5" customWidth="1"/>
    <col min="4" max="6" width="11.58984375" style="5" customWidth="1"/>
    <col min="7" max="9" width="13.5625" style="5" customWidth="1"/>
    <col min="10" max="10" width="9.6171875" style="5" customWidth="1"/>
    <col min="11" max="12" width="13.31640625" style="5" customWidth="1"/>
    <col min="13" max="13" width="12.9453125" style="5" customWidth="1"/>
    <col min="14" max="16384" width="10.8515625" style="5"/>
  </cols>
  <sheetData>
    <row r="4" spans="1:13" ht="23.25" x14ac:dyDescent="0.25">
      <c r="A4" s="370" t="s">
        <v>543</v>
      </c>
      <c r="B4" s="370"/>
      <c r="C4" s="370"/>
      <c r="D4" s="370"/>
      <c r="E4" s="370"/>
      <c r="F4" s="370"/>
      <c r="G4" s="370"/>
      <c r="H4" s="370"/>
      <c r="I4" s="370"/>
      <c r="J4" s="21"/>
      <c r="K4" s="21"/>
      <c r="L4" s="21"/>
      <c r="M4" s="21"/>
    </row>
    <row r="5" spans="1:13" ht="38.25" customHeight="1" x14ac:dyDescent="0.25">
      <c r="A5" s="131" t="s">
        <v>450</v>
      </c>
      <c r="B5" s="540" t="s">
        <v>343</v>
      </c>
      <c r="C5" s="540"/>
      <c r="D5" s="540"/>
      <c r="E5" s="540"/>
      <c r="F5" s="540"/>
      <c r="G5" s="540"/>
      <c r="H5" s="540"/>
      <c r="I5" s="540"/>
    </row>
    <row r="6" spans="1:13" ht="19.5" thickBot="1" x14ac:dyDescent="0.3">
      <c r="B6" s="23"/>
      <c r="C6" s="23"/>
      <c r="D6" s="23"/>
      <c r="E6" s="23"/>
      <c r="F6" s="23"/>
      <c r="G6" s="23"/>
      <c r="H6" s="23"/>
      <c r="I6" s="23"/>
      <c r="J6" s="23"/>
      <c r="K6" s="23"/>
      <c r="L6" s="23"/>
      <c r="M6" s="23"/>
    </row>
    <row r="7" spans="1:13" ht="54" customHeight="1" x14ac:dyDescent="0.25">
      <c r="B7" s="541" t="s">
        <v>42</v>
      </c>
      <c r="C7" s="543" t="s">
        <v>338</v>
      </c>
      <c r="D7" s="549" t="s">
        <v>341</v>
      </c>
      <c r="E7" s="549"/>
      <c r="F7" s="550"/>
      <c r="G7" s="549" t="s">
        <v>342</v>
      </c>
      <c r="H7" s="549"/>
      <c r="I7" s="550"/>
    </row>
    <row r="8" spans="1:13" ht="19.5" thickBot="1" x14ac:dyDescent="0.3">
      <c r="B8" s="547"/>
      <c r="C8" s="548"/>
      <c r="D8" s="125" t="s">
        <v>84</v>
      </c>
      <c r="E8" s="125" t="s">
        <v>85</v>
      </c>
      <c r="F8" s="127" t="s">
        <v>86</v>
      </c>
      <c r="G8" s="125" t="s">
        <v>84</v>
      </c>
      <c r="H8" s="125" t="s">
        <v>85</v>
      </c>
      <c r="I8" s="127" t="s">
        <v>86</v>
      </c>
    </row>
    <row r="9" spans="1:13" s="95" customFormat="1" ht="29.1" customHeight="1" thickBot="1" x14ac:dyDescent="0.25">
      <c r="B9" s="276">
        <v>1</v>
      </c>
      <c r="C9" s="277" t="s">
        <v>885</v>
      </c>
      <c r="D9" s="284">
        <v>8</v>
      </c>
      <c r="E9" s="284">
        <v>5</v>
      </c>
      <c r="F9" s="284">
        <v>15</v>
      </c>
      <c r="G9" s="285">
        <v>212</v>
      </c>
      <c r="H9" s="285">
        <v>100</v>
      </c>
      <c r="I9" s="285">
        <v>549.4</v>
      </c>
    </row>
    <row r="10" spans="1:13" s="95" customFormat="1" ht="29.1" customHeight="1" thickBot="1" x14ac:dyDescent="0.25">
      <c r="B10" s="276">
        <v>2</v>
      </c>
      <c r="C10" s="277" t="s">
        <v>887</v>
      </c>
      <c r="D10" s="284">
        <v>7</v>
      </c>
      <c r="E10" s="284">
        <v>14</v>
      </c>
      <c r="F10" s="284">
        <v>4</v>
      </c>
      <c r="G10" s="285">
        <v>147</v>
      </c>
      <c r="H10" s="285">
        <v>313.5</v>
      </c>
      <c r="I10" s="285">
        <v>202.22</v>
      </c>
    </row>
    <row r="11" spans="1:13" s="95" customFormat="1" ht="29.1" customHeight="1" thickBot="1" x14ac:dyDescent="0.25">
      <c r="B11" s="276">
        <v>3</v>
      </c>
      <c r="C11" s="277" t="s">
        <v>888</v>
      </c>
      <c r="D11" s="284">
        <v>15</v>
      </c>
      <c r="E11" s="284">
        <v>9</v>
      </c>
      <c r="F11" s="284">
        <v>12</v>
      </c>
      <c r="G11" s="285">
        <v>2130.9499999999998</v>
      </c>
      <c r="H11" s="285">
        <v>2017.8</v>
      </c>
      <c r="I11" s="285">
        <v>1828.12</v>
      </c>
    </row>
    <row r="12" spans="1:13" s="95" customFormat="1" ht="29.1" customHeight="1" thickBot="1" x14ac:dyDescent="0.25">
      <c r="B12" s="276">
        <v>4</v>
      </c>
      <c r="C12" s="277" t="s">
        <v>886</v>
      </c>
      <c r="D12" s="284">
        <v>17</v>
      </c>
      <c r="E12" s="284">
        <v>7</v>
      </c>
      <c r="F12" s="284">
        <v>14</v>
      </c>
      <c r="G12" s="285">
        <v>3364.75</v>
      </c>
      <c r="H12" s="285">
        <v>1678</v>
      </c>
      <c r="I12" s="285">
        <v>1913.6</v>
      </c>
    </row>
    <row r="13" spans="1:13" s="95" customFormat="1" ht="29.1" customHeight="1" thickBot="1" x14ac:dyDescent="0.25">
      <c r="B13" s="276">
        <v>5</v>
      </c>
      <c r="C13" s="277" t="s">
        <v>556</v>
      </c>
      <c r="D13" s="284">
        <v>0</v>
      </c>
      <c r="E13" s="284">
        <v>7</v>
      </c>
      <c r="F13" s="284">
        <v>15</v>
      </c>
      <c r="G13" s="285">
        <v>0</v>
      </c>
      <c r="H13" s="285">
        <v>106</v>
      </c>
      <c r="I13" s="285">
        <v>706.4</v>
      </c>
    </row>
    <row r="14" spans="1:13" ht="19.5" thickBot="1" x14ac:dyDescent="0.3">
      <c r="B14" s="126"/>
      <c r="C14" s="128" t="s">
        <v>365</v>
      </c>
      <c r="D14" s="152">
        <f t="shared" ref="D14:I14" si="0">SUM(D9:D13)</f>
        <v>47</v>
      </c>
      <c r="E14" s="152">
        <f t="shared" si="0"/>
        <v>42</v>
      </c>
      <c r="F14" s="152">
        <f t="shared" si="0"/>
        <v>60</v>
      </c>
      <c r="G14" s="358">
        <f t="shared" si="0"/>
        <v>5854.7</v>
      </c>
      <c r="H14" s="358">
        <f t="shared" si="0"/>
        <v>4215.3</v>
      </c>
      <c r="I14" s="358">
        <f t="shared" si="0"/>
        <v>5199.74</v>
      </c>
    </row>
  </sheetData>
  <mergeCells count="6">
    <mergeCell ref="A4:I4"/>
    <mergeCell ref="B5:I5"/>
    <mergeCell ref="B7:B8"/>
    <mergeCell ref="C7:C8"/>
    <mergeCell ref="D7:F7"/>
    <mergeCell ref="G7:I7"/>
  </mergeCells>
  <pageMargins left="0.75" right="0.75" top="1" bottom="1" header="0.5" footer="0.5"/>
  <pageSetup paperSize="9" orientation="portrait" horizontalDpi="4294967292" verticalDpi="4294967292"/>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27"/>
  <sheetViews>
    <sheetView topLeftCell="A9" workbookViewId="0" xr3:uid="{701D7CAA-229E-5CB1-96B2-8F6C91020655}">
      <selection activeCell="B27" sqref="B27"/>
    </sheetView>
  </sheetViews>
  <sheetFormatPr defaultColWidth="10.97265625" defaultRowHeight="15" x14ac:dyDescent="0.2"/>
  <sheetData>
    <row r="1" spans="1:2" x14ac:dyDescent="0.2">
      <c r="A1">
        <v>1</v>
      </c>
      <c r="B1" t="s">
        <v>9</v>
      </c>
    </row>
    <row r="2" spans="1:2" x14ac:dyDescent="0.2">
      <c r="A2">
        <v>2</v>
      </c>
      <c r="B2" t="s">
        <v>10</v>
      </c>
    </row>
    <row r="3" spans="1:2" x14ac:dyDescent="0.2">
      <c r="A3">
        <v>3</v>
      </c>
      <c r="B3" t="s">
        <v>11</v>
      </c>
    </row>
    <row r="4" spans="1:2" x14ac:dyDescent="0.2">
      <c r="A4">
        <v>4</v>
      </c>
      <c r="B4" t="s">
        <v>12</v>
      </c>
    </row>
    <row r="5" spans="1:2" x14ac:dyDescent="0.2">
      <c r="A5">
        <v>5</v>
      </c>
      <c r="B5" t="s">
        <v>13</v>
      </c>
    </row>
    <row r="6" spans="1:2" x14ac:dyDescent="0.2">
      <c r="A6">
        <v>6</v>
      </c>
      <c r="B6" t="s">
        <v>14</v>
      </c>
    </row>
    <row r="7" spans="1:2" x14ac:dyDescent="0.2">
      <c r="A7">
        <v>7</v>
      </c>
      <c r="B7" t="s">
        <v>15</v>
      </c>
    </row>
    <row r="8" spans="1:2" x14ac:dyDescent="0.2">
      <c r="A8">
        <v>8</v>
      </c>
      <c r="B8" t="s">
        <v>16</v>
      </c>
    </row>
    <row r="9" spans="1:2" x14ac:dyDescent="0.2">
      <c r="A9">
        <v>9</v>
      </c>
      <c r="B9" t="s">
        <v>17</v>
      </c>
    </row>
    <row r="10" spans="1:2" x14ac:dyDescent="0.2">
      <c r="A10">
        <v>10</v>
      </c>
      <c r="B10" t="s">
        <v>18</v>
      </c>
    </row>
    <row r="11" spans="1:2" x14ac:dyDescent="0.2">
      <c r="A11">
        <v>11</v>
      </c>
      <c r="B11" t="s">
        <v>19</v>
      </c>
    </row>
    <row r="12" spans="1:2" x14ac:dyDescent="0.2">
      <c r="A12">
        <v>12</v>
      </c>
      <c r="B12" t="s">
        <v>20</v>
      </c>
    </row>
    <row r="13" spans="1:2" x14ac:dyDescent="0.2">
      <c r="A13">
        <v>13</v>
      </c>
      <c r="B13" s="2" t="s">
        <v>21</v>
      </c>
    </row>
    <row r="15" spans="1:2" x14ac:dyDescent="0.2">
      <c r="A15">
        <v>1</v>
      </c>
      <c r="B15" t="s">
        <v>92</v>
      </c>
    </row>
    <row r="16" spans="1:2" x14ac:dyDescent="0.2">
      <c r="A16">
        <v>2</v>
      </c>
      <c r="B16" t="s">
        <v>93</v>
      </c>
    </row>
    <row r="17" spans="1:2" x14ac:dyDescent="0.2">
      <c r="A17">
        <v>3</v>
      </c>
      <c r="B17" t="s">
        <v>94</v>
      </c>
    </row>
    <row r="18" spans="1:2" x14ac:dyDescent="0.2">
      <c r="A18">
        <v>4</v>
      </c>
      <c r="B18" t="s">
        <v>95</v>
      </c>
    </row>
    <row r="19" spans="1:2" x14ac:dyDescent="0.2">
      <c r="A19">
        <v>9</v>
      </c>
      <c r="B19" s="2" t="s">
        <v>21</v>
      </c>
    </row>
    <row r="21" spans="1:2" x14ac:dyDescent="0.2">
      <c r="A21">
        <v>1</v>
      </c>
      <c r="B21" t="s">
        <v>99</v>
      </c>
    </row>
    <row r="22" spans="1:2" x14ac:dyDescent="0.2">
      <c r="A22">
        <v>2</v>
      </c>
      <c r="B22" t="s">
        <v>100</v>
      </c>
    </row>
    <row r="23" spans="1:2" x14ac:dyDescent="0.2">
      <c r="A23">
        <v>9</v>
      </c>
      <c r="B23" s="2" t="s">
        <v>21</v>
      </c>
    </row>
    <row r="25" spans="1:2" x14ac:dyDescent="0.2">
      <c r="A25">
        <v>1</v>
      </c>
      <c r="B25" t="s">
        <v>181</v>
      </c>
    </row>
    <row r="26" spans="1:2" x14ac:dyDescent="0.2">
      <c r="A26">
        <v>2</v>
      </c>
      <c r="B26" t="s">
        <v>182</v>
      </c>
    </row>
    <row r="27" spans="1:2" x14ac:dyDescent="0.2">
      <c r="A27">
        <v>9</v>
      </c>
      <c r="B27" s="2" t="s">
        <v>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3:Q18"/>
  <sheetViews>
    <sheetView topLeftCell="A4" zoomScale="90" zoomScaleNormal="90" workbookViewId="0" xr3:uid="{F9CF3CF3-643B-5BE6-8B46-32C596A47465}">
      <selection activeCell="H12" sqref="H12"/>
    </sheetView>
  </sheetViews>
  <sheetFormatPr defaultColWidth="10.8515625" defaultRowHeight="18.75" x14ac:dyDescent="0.25"/>
  <cols>
    <col min="1" max="1" width="6.65625" style="5" customWidth="1"/>
    <col min="2" max="2" width="10.8515625" style="201"/>
    <col min="3" max="11" width="11.09765625" style="5" customWidth="1"/>
    <col min="12" max="14" width="10.8515625" style="5"/>
    <col min="15" max="15" width="16.27734375" style="5" customWidth="1"/>
    <col min="16" max="16384" width="10.8515625" style="5"/>
  </cols>
  <sheetData>
    <row r="3" spans="1:17" ht="23.1" customHeight="1" x14ac:dyDescent="0.25"/>
    <row r="4" spans="1:17" ht="36.950000000000003" customHeight="1" x14ac:dyDescent="0.25">
      <c r="A4" s="370" t="s">
        <v>495</v>
      </c>
      <c r="B4" s="370"/>
      <c r="C4" s="370"/>
      <c r="D4" s="370"/>
      <c r="E4" s="370"/>
      <c r="F4" s="370"/>
      <c r="G4" s="370"/>
      <c r="H4" s="370"/>
      <c r="I4" s="370"/>
      <c r="J4" s="370"/>
      <c r="K4" s="370"/>
      <c r="L4" s="370"/>
      <c r="M4" s="370"/>
      <c r="N4" s="370"/>
      <c r="O4" s="370"/>
    </row>
    <row r="5" spans="1:17" x14ac:dyDescent="0.25">
      <c r="A5" s="138" t="s">
        <v>330</v>
      </c>
      <c r="B5" s="7" t="s">
        <v>385</v>
      </c>
    </row>
    <row r="6" spans="1:17" s="12" customFormat="1" ht="32.1" customHeight="1" x14ac:dyDescent="0.2">
      <c r="B6" s="387" t="s">
        <v>69</v>
      </c>
      <c r="C6" s="386" t="s">
        <v>70</v>
      </c>
      <c r="D6" s="386" t="s">
        <v>71</v>
      </c>
      <c r="E6" s="386"/>
      <c r="F6" s="386" t="s">
        <v>74</v>
      </c>
      <c r="G6" s="386"/>
      <c r="H6" s="386" t="s">
        <v>81</v>
      </c>
      <c r="I6" s="386"/>
      <c r="J6" s="386" t="s">
        <v>76</v>
      </c>
      <c r="K6" s="386"/>
      <c r="L6" s="386" t="s">
        <v>77</v>
      </c>
      <c r="M6" s="386"/>
      <c r="N6" s="386"/>
      <c r="O6" s="388" t="s">
        <v>383</v>
      </c>
      <c r="P6" s="60"/>
      <c r="Q6" s="60"/>
    </row>
    <row r="7" spans="1:17" ht="30.75" x14ac:dyDescent="0.25">
      <c r="B7" s="387"/>
      <c r="C7" s="386"/>
      <c r="D7" s="24" t="s">
        <v>72</v>
      </c>
      <c r="E7" s="24" t="s">
        <v>73</v>
      </c>
      <c r="F7" s="24" t="s">
        <v>384</v>
      </c>
      <c r="G7" s="24" t="s">
        <v>75</v>
      </c>
      <c r="H7" s="24" t="s">
        <v>384</v>
      </c>
      <c r="I7" s="24" t="s">
        <v>75</v>
      </c>
      <c r="J7" s="24" t="s">
        <v>384</v>
      </c>
      <c r="K7" s="24" t="s">
        <v>75</v>
      </c>
      <c r="L7" s="24" t="s">
        <v>78</v>
      </c>
      <c r="M7" s="24" t="s">
        <v>79</v>
      </c>
      <c r="N7" s="24" t="s">
        <v>80</v>
      </c>
      <c r="O7" s="389"/>
      <c r="P7" s="3"/>
      <c r="Q7" s="3"/>
    </row>
    <row r="8" spans="1:17" x14ac:dyDescent="0.25">
      <c r="B8" s="136" t="s">
        <v>52</v>
      </c>
      <c r="C8" s="25" t="s">
        <v>53</v>
      </c>
      <c r="D8" s="25" t="s">
        <v>54</v>
      </c>
      <c r="E8" s="25" t="s">
        <v>55</v>
      </c>
      <c r="F8" s="25" t="s">
        <v>56</v>
      </c>
      <c r="G8" s="25" t="s">
        <v>57</v>
      </c>
      <c r="H8" s="25" t="s">
        <v>58</v>
      </c>
      <c r="I8" s="25" t="s">
        <v>59</v>
      </c>
      <c r="J8" s="25" t="s">
        <v>60</v>
      </c>
      <c r="K8" s="25" t="s">
        <v>61</v>
      </c>
      <c r="L8" s="25" t="s">
        <v>62</v>
      </c>
      <c r="M8" s="25" t="s">
        <v>63</v>
      </c>
      <c r="N8" s="25" t="s">
        <v>64</v>
      </c>
      <c r="O8" s="25" t="s">
        <v>65</v>
      </c>
    </row>
    <row r="9" spans="1:17" ht="32.1" customHeight="1" x14ac:dyDescent="0.25">
      <c r="B9" s="202" t="s">
        <v>82</v>
      </c>
      <c r="C9" s="58"/>
      <c r="D9" s="58"/>
      <c r="E9" s="58"/>
      <c r="F9" s="58"/>
      <c r="G9" s="58"/>
      <c r="H9" s="58"/>
      <c r="I9" s="58"/>
      <c r="J9" s="58"/>
      <c r="K9" s="58"/>
      <c r="L9" s="106"/>
      <c r="M9" s="106"/>
      <c r="N9" s="106"/>
      <c r="O9" s="106"/>
    </row>
    <row r="10" spans="1:17" ht="32.1" customHeight="1" x14ac:dyDescent="0.25">
      <c r="B10" s="202" t="s">
        <v>83</v>
      </c>
      <c r="C10" s="58"/>
      <c r="D10" s="58"/>
      <c r="E10" s="58"/>
      <c r="F10" s="58"/>
      <c r="G10" s="58"/>
      <c r="H10" s="58">
        <f>H9-J9+F10</f>
        <v>0</v>
      </c>
      <c r="I10" s="58"/>
      <c r="J10" s="58"/>
      <c r="K10" s="58"/>
      <c r="L10" s="106"/>
      <c r="M10" s="106"/>
      <c r="N10" s="106"/>
      <c r="O10" s="106"/>
    </row>
    <row r="11" spans="1:17" ht="32.1" customHeight="1" x14ac:dyDescent="0.25">
      <c r="B11" s="202" t="s">
        <v>84</v>
      </c>
      <c r="C11" s="58">
        <v>0</v>
      </c>
      <c r="D11" s="58">
        <v>0</v>
      </c>
      <c r="E11" s="58">
        <v>0</v>
      </c>
      <c r="F11" s="58">
        <v>0</v>
      </c>
      <c r="G11" s="58">
        <v>0</v>
      </c>
      <c r="H11" s="58">
        <f t="shared" ref="H11" si="0">H10-J10+F11</f>
        <v>0</v>
      </c>
      <c r="I11" s="58">
        <v>0</v>
      </c>
      <c r="J11" s="58">
        <v>0</v>
      </c>
      <c r="K11" s="58">
        <v>0</v>
      </c>
      <c r="L11" s="106">
        <v>0</v>
      </c>
      <c r="M11" s="106">
        <v>0</v>
      </c>
      <c r="N11" s="106">
        <v>0</v>
      </c>
      <c r="O11" s="106">
        <v>0</v>
      </c>
    </row>
    <row r="12" spans="1:17" ht="32.1" customHeight="1" x14ac:dyDescent="0.25">
      <c r="B12" s="202" t="s">
        <v>85</v>
      </c>
      <c r="C12" s="58">
        <v>0</v>
      </c>
      <c r="D12" s="58">
        <v>0</v>
      </c>
      <c r="E12" s="58">
        <v>0</v>
      </c>
      <c r="F12" s="58">
        <v>0</v>
      </c>
      <c r="G12" s="58">
        <v>0</v>
      </c>
      <c r="H12" s="58">
        <f t="shared" ref="H12" si="1">H11-J11+F12</f>
        <v>0</v>
      </c>
      <c r="I12" s="58">
        <v>0</v>
      </c>
      <c r="J12" s="58">
        <v>0</v>
      </c>
      <c r="K12" s="58">
        <v>0</v>
      </c>
      <c r="L12" s="106">
        <v>0</v>
      </c>
      <c r="M12" s="106">
        <v>0</v>
      </c>
      <c r="N12" s="106">
        <v>0</v>
      </c>
      <c r="O12" s="106">
        <v>0</v>
      </c>
    </row>
    <row r="13" spans="1:17" ht="32.1" customHeight="1" x14ac:dyDescent="0.25">
      <c r="B13" s="202" t="s">
        <v>86</v>
      </c>
      <c r="C13" s="58">
        <v>20</v>
      </c>
      <c r="D13" s="58">
        <v>12</v>
      </c>
      <c r="E13" s="58">
        <v>8</v>
      </c>
      <c r="F13" s="58">
        <v>8</v>
      </c>
      <c r="G13" s="58">
        <v>0</v>
      </c>
      <c r="H13" s="58">
        <v>8</v>
      </c>
      <c r="I13" s="58">
        <v>0</v>
      </c>
      <c r="J13" s="58">
        <v>0</v>
      </c>
      <c r="K13" s="58">
        <v>0</v>
      </c>
      <c r="L13" s="106">
        <v>0</v>
      </c>
      <c r="M13" s="106">
        <v>0</v>
      </c>
      <c r="N13" s="106">
        <v>0</v>
      </c>
      <c r="O13" s="106">
        <v>0</v>
      </c>
    </row>
    <row r="14" spans="1:17" ht="32.1" customHeight="1" x14ac:dyDescent="0.25">
      <c r="B14" s="202" t="s">
        <v>87</v>
      </c>
      <c r="C14" s="211">
        <f>SUM(C9:C13)</f>
        <v>20</v>
      </c>
      <c r="D14" s="211">
        <f t="shared" ref="D14:K14" si="2">SUM(D9:D13)</f>
        <v>12</v>
      </c>
      <c r="E14" s="211">
        <f t="shared" si="2"/>
        <v>8</v>
      </c>
      <c r="F14" s="211">
        <f t="shared" si="2"/>
        <v>8</v>
      </c>
      <c r="G14" s="211">
        <f t="shared" si="2"/>
        <v>0</v>
      </c>
      <c r="H14" s="59">
        <f t="shared" si="2"/>
        <v>8</v>
      </c>
      <c r="I14" s="59">
        <f t="shared" si="2"/>
        <v>0</v>
      </c>
      <c r="J14" s="59">
        <f t="shared" si="2"/>
        <v>0</v>
      </c>
      <c r="K14" s="59">
        <f t="shared" si="2"/>
        <v>0</v>
      </c>
      <c r="L14" s="60"/>
      <c r="M14" s="60"/>
      <c r="N14" s="60"/>
      <c r="O14" s="59">
        <f>SUM(O9:O13)</f>
        <v>0</v>
      </c>
    </row>
    <row r="15" spans="1:17" ht="32.1" customHeight="1" x14ac:dyDescent="0.25">
      <c r="B15" s="203" t="s">
        <v>486</v>
      </c>
      <c r="C15" s="199"/>
      <c r="D15" s="199"/>
      <c r="E15" s="199"/>
      <c r="F15" s="199"/>
      <c r="G15" s="199"/>
      <c r="H15" s="199"/>
      <c r="I15" s="199"/>
      <c r="J15" s="199"/>
      <c r="K15" s="199"/>
      <c r="L15" s="60"/>
      <c r="M15" s="200" t="e">
        <f>((M9*J9)+(M10*J10)+(M11*J11)+(M12*J12)+(M13*J13))/J14</f>
        <v>#DIV/0!</v>
      </c>
      <c r="N15" s="60"/>
      <c r="O15" s="60"/>
    </row>
    <row r="16" spans="1:17" ht="26.1" customHeight="1" x14ac:dyDescent="0.25">
      <c r="B16" s="7" t="s">
        <v>88</v>
      </c>
      <c r="C16" s="5" t="s">
        <v>89</v>
      </c>
    </row>
    <row r="17" spans="3:3" x14ac:dyDescent="0.25">
      <c r="C17" s="5" t="s">
        <v>90</v>
      </c>
    </row>
    <row r="18" spans="3:3" x14ac:dyDescent="0.25">
      <c r="C18" s="5" t="s">
        <v>91</v>
      </c>
    </row>
  </sheetData>
  <sheetProtection selectLockedCells="1"/>
  <mergeCells count="9">
    <mergeCell ref="A4:O4"/>
    <mergeCell ref="H6:I6"/>
    <mergeCell ref="D6:E6"/>
    <mergeCell ref="B6:B7"/>
    <mergeCell ref="C6:C7"/>
    <mergeCell ref="F6:G6"/>
    <mergeCell ref="J6:K6"/>
    <mergeCell ref="L6:N6"/>
    <mergeCell ref="O6:O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3:O16"/>
  <sheetViews>
    <sheetView topLeftCell="A8" workbookViewId="0" xr3:uid="{78B4E459-6924-5F8B-B7BA-2DD04133E49E}">
      <selection activeCell="F16" sqref="F16"/>
    </sheetView>
  </sheetViews>
  <sheetFormatPr defaultColWidth="10.8515625" defaultRowHeight="18.75" x14ac:dyDescent="0.25"/>
  <cols>
    <col min="1" max="1" width="6.65625" style="5" customWidth="1"/>
    <col min="2" max="2" width="10.8515625" style="5"/>
    <col min="3" max="7" width="13.0703125" style="5" customWidth="1"/>
    <col min="8" max="8" width="13.4375" style="5" customWidth="1"/>
    <col min="9" max="9" width="11.09765625" style="5" customWidth="1"/>
    <col min="10" max="12" width="10.8515625" style="5"/>
    <col min="13" max="15" width="9" style="5" customWidth="1"/>
    <col min="16" max="16384" width="10.8515625" style="5"/>
  </cols>
  <sheetData>
    <row r="3" spans="1:15" ht="23.1" customHeight="1" x14ac:dyDescent="0.25"/>
    <row r="4" spans="1:15" ht="36.950000000000003" customHeight="1" x14ac:dyDescent="0.25">
      <c r="A4" s="370" t="s">
        <v>495</v>
      </c>
      <c r="B4" s="370"/>
      <c r="C4" s="370"/>
      <c r="D4" s="370"/>
      <c r="E4" s="370"/>
      <c r="F4" s="370"/>
      <c r="G4" s="370"/>
      <c r="H4" s="370"/>
      <c r="I4" s="21"/>
      <c r="J4" s="21"/>
      <c r="K4" s="21"/>
      <c r="L4" s="21"/>
      <c r="M4" s="21"/>
      <c r="N4" s="21"/>
      <c r="O4" s="21"/>
    </row>
    <row r="5" spans="1:15" x14ac:dyDescent="0.25">
      <c r="A5" s="138" t="s">
        <v>387</v>
      </c>
      <c r="B5" s="22" t="s">
        <v>388</v>
      </c>
    </row>
    <row r="6" spans="1:15" ht="20.100000000000001" customHeight="1" x14ac:dyDescent="0.25">
      <c r="B6" s="390" t="s">
        <v>96</v>
      </c>
      <c r="C6" s="167" t="s">
        <v>386</v>
      </c>
      <c r="D6" s="168"/>
      <c r="E6" s="168"/>
      <c r="F6" s="168"/>
      <c r="G6" s="169"/>
      <c r="H6" s="392" t="s">
        <v>97</v>
      </c>
    </row>
    <row r="7" spans="1:15" x14ac:dyDescent="0.25">
      <c r="B7" s="390"/>
      <c r="C7" s="170" t="s">
        <v>320</v>
      </c>
      <c r="D7" s="171"/>
      <c r="E7" s="171"/>
      <c r="F7" s="171"/>
      <c r="G7" s="172"/>
      <c r="H7" s="393"/>
    </row>
    <row r="8" spans="1:15" x14ac:dyDescent="0.25">
      <c r="B8" s="391"/>
      <c r="C8" s="27" t="s">
        <v>82</v>
      </c>
      <c r="D8" s="27" t="s">
        <v>83</v>
      </c>
      <c r="E8" s="27" t="s">
        <v>84</v>
      </c>
      <c r="F8" s="27" t="s">
        <v>85</v>
      </c>
      <c r="G8" s="27" t="s">
        <v>86</v>
      </c>
      <c r="H8" s="394"/>
    </row>
    <row r="9" spans="1:15" ht="27.95" customHeight="1" x14ac:dyDescent="0.25">
      <c r="B9" s="61" t="s">
        <v>82</v>
      </c>
      <c r="C9" s="206"/>
      <c r="D9" s="112"/>
      <c r="E9" s="112"/>
      <c r="F9" s="112"/>
      <c r="G9" s="206"/>
      <c r="H9" s="206"/>
    </row>
    <row r="10" spans="1:15" ht="27.95" customHeight="1" x14ac:dyDescent="0.25">
      <c r="B10" s="61" t="s">
        <v>83</v>
      </c>
      <c r="C10" s="62"/>
      <c r="D10" s="112"/>
      <c r="E10" s="112"/>
      <c r="F10" s="112"/>
      <c r="G10" s="112"/>
      <c r="H10" s="112"/>
    </row>
    <row r="11" spans="1:15" ht="27.95" customHeight="1" x14ac:dyDescent="0.25">
      <c r="B11" s="61" t="s">
        <v>84</v>
      </c>
      <c r="C11" s="62"/>
      <c r="D11" s="62"/>
      <c r="E11" s="112"/>
      <c r="F11" s="112"/>
      <c r="G11" s="112"/>
      <c r="H11" s="205"/>
      <c r="I11" s="62"/>
      <c r="J11" s="62"/>
    </row>
    <row r="12" spans="1:15" ht="27.95" customHeight="1" x14ac:dyDescent="0.25">
      <c r="B12" s="61" t="s">
        <v>85</v>
      </c>
      <c r="C12" s="62"/>
      <c r="D12" s="62"/>
      <c r="E12" s="62"/>
      <c r="F12" s="206"/>
      <c r="G12" s="112"/>
      <c r="H12" s="207"/>
      <c r="I12" s="62"/>
      <c r="J12" s="62"/>
    </row>
    <row r="13" spans="1:15" ht="27.95" customHeight="1" x14ac:dyDescent="0.25">
      <c r="B13" s="61" t="s">
        <v>86</v>
      </c>
      <c r="C13" s="62"/>
      <c r="D13" s="62"/>
      <c r="E13" s="62"/>
      <c r="F13" s="62"/>
      <c r="G13" s="112">
        <v>8</v>
      </c>
      <c r="H13" s="62"/>
      <c r="I13" s="62"/>
      <c r="J13" s="62"/>
    </row>
    <row r="14" spans="1:15" x14ac:dyDescent="0.25">
      <c r="B14" s="7" t="s">
        <v>88</v>
      </c>
    </row>
    <row r="16" spans="1:15" x14ac:dyDescent="0.25">
      <c r="B16" s="5" t="s">
        <v>487</v>
      </c>
      <c r="D16" s="159">
        <v>2018</v>
      </c>
    </row>
  </sheetData>
  <sheetProtection selectLockedCells="1"/>
  <mergeCells count="3">
    <mergeCell ref="B6:B8"/>
    <mergeCell ref="H6:H8"/>
    <mergeCell ref="A4:H4"/>
  </mergeCells>
  <dataValidations count="1">
    <dataValidation type="textLength" operator="equal" allowBlank="1" showInputMessage="1" showErrorMessage="1" sqref="D16" xr:uid="{00000000-0002-0000-0500-000000000000}">
      <formula1>4</formula1>
    </dataValidation>
  </dataValidations>
  <pageMargins left="0.75" right="0.75" top="1" bottom="1" header="0.5" footer="0.5"/>
  <pageSetup paperSize="9"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4:Q26"/>
  <sheetViews>
    <sheetView topLeftCell="A7" workbookViewId="0" xr3:uid="{9B253EF2-77E0-53E3-AE26-4D66ECD923F3}">
      <selection activeCell="A19" sqref="A19"/>
    </sheetView>
  </sheetViews>
  <sheetFormatPr defaultColWidth="10.8515625" defaultRowHeight="18.75" x14ac:dyDescent="0.25"/>
  <cols>
    <col min="1" max="1" width="6.65625" style="5" customWidth="1"/>
    <col min="2" max="2" width="8.26171875" style="5" customWidth="1"/>
    <col min="3" max="3" width="11.09765625" style="5" customWidth="1"/>
    <col min="4" max="4" width="13.0703125" style="5" customWidth="1"/>
    <col min="5" max="11" width="11.09765625" style="5" customWidth="1"/>
    <col min="12" max="14" width="10.8515625" style="5"/>
    <col min="15" max="17" width="9" style="5" customWidth="1"/>
    <col min="18" max="16384" width="10.8515625" style="5"/>
  </cols>
  <sheetData>
    <row r="4" spans="1:17" ht="27" customHeight="1" x14ac:dyDescent="0.25">
      <c r="A4" s="370" t="s">
        <v>496</v>
      </c>
      <c r="B4" s="370"/>
      <c r="C4" s="370"/>
      <c r="D4" s="370"/>
      <c r="E4" s="370"/>
      <c r="F4" s="370"/>
      <c r="G4" s="370"/>
      <c r="H4" s="370"/>
      <c r="I4" s="370"/>
      <c r="J4" s="370"/>
      <c r="K4" s="370"/>
      <c r="L4" s="370"/>
      <c r="M4" s="370"/>
      <c r="N4" s="370"/>
      <c r="O4" s="370"/>
      <c r="P4" s="370"/>
      <c r="Q4" s="370"/>
    </row>
    <row r="5" spans="1:17" ht="21" customHeight="1" x14ac:dyDescent="0.25">
      <c r="A5" s="138" t="s">
        <v>101</v>
      </c>
      <c r="B5" s="5" t="s">
        <v>102</v>
      </c>
    </row>
    <row r="6" spans="1:17" ht="21" customHeight="1" x14ac:dyDescent="0.25">
      <c r="B6" s="5" t="s">
        <v>98</v>
      </c>
      <c r="L6" s="28"/>
    </row>
    <row r="7" spans="1:17" s="12" customFormat="1" ht="23.1" customHeight="1" x14ac:dyDescent="0.2">
      <c r="A7" s="12" t="s">
        <v>116</v>
      </c>
      <c r="B7" s="12" t="s">
        <v>103</v>
      </c>
    </row>
    <row r="8" spans="1:17" s="12" customFormat="1" ht="23.1" customHeight="1" x14ac:dyDescent="0.2"/>
    <row r="9" spans="1:17" x14ac:dyDescent="0.25">
      <c r="B9" s="360" t="s">
        <v>42</v>
      </c>
      <c r="C9" s="361" t="s">
        <v>104</v>
      </c>
      <c r="D9" s="361"/>
      <c r="E9" s="360" t="s">
        <v>105</v>
      </c>
      <c r="F9" s="360"/>
      <c r="G9" s="360"/>
      <c r="H9" s="360"/>
      <c r="I9" s="361" t="s">
        <v>389</v>
      </c>
      <c r="J9" s="361"/>
      <c r="K9" s="361"/>
      <c r="L9" s="361"/>
      <c r="M9" s="361"/>
      <c r="N9" s="361"/>
      <c r="O9" s="361"/>
      <c r="P9" s="361"/>
      <c r="Q9" s="361"/>
    </row>
    <row r="10" spans="1:17" ht="36" thickBot="1" x14ac:dyDescent="0.3">
      <c r="B10" s="360"/>
      <c r="C10" s="361"/>
      <c r="D10" s="361"/>
      <c r="E10" s="30" t="s">
        <v>106</v>
      </c>
      <c r="F10" s="30" t="s">
        <v>107</v>
      </c>
      <c r="G10" s="30" t="s">
        <v>108</v>
      </c>
      <c r="H10" s="30" t="s">
        <v>109</v>
      </c>
      <c r="I10" s="361"/>
      <c r="J10" s="361"/>
      <c r="K10" s="361"/>
      <c r="L10" s="361"/>
      <c r="M10" s="361"/>
      <c r="N10" s="361"/>
      <c r="O10" s="361"/>
      <c r="P10" s="361"/>
      <c r="Q10" s="361"/>
    </row>
    <row r="11" spans="1:17" s="12" customFormat="1" ht="56.25" customHeight="1" thickBot="1" x14ac:dyDescent="0.25">
      <c r="B11" s="208">
        <v>1</v>
      </c>
      <c r="C11" s="395" t="s">
        <v>110</v>
      </c>
      <c r="D11" s="396"/>
      <c r="E11" s="209"/>
      <c r="F11" s="209"/>
      <c r="G11" s="209"/>
      <c r="H11" s="209"/>
      <c r="I11" s="397"/>
      <c r="J11" s="397"/>
      <c r="K11" s="397"/>
      <c r="L11" s="397"/>
      <c r="M11" s="397"/>
      <c r="N11" s="397"/>
      <c r="O11" s="397"/>
      <c r="P11" s="397"/>
      <c r="Q11" s="397"/>
    </row>
    <row r="12" spans="1:17" s="12" customFormat="1" ht="56.25" customHeight="1" thickBot="1" x14ac:dyDescent="0.25">
      <c r="B12" s="208">
        <v>2</v>
      </c>
      <c r="C12" s="395" t="s">
        <v>111</v>
      </c>
      <c r="D12" s="396"/>
      <c r="E12" s="209"/>
      <c r="F12" s="209"/>
      <c r="G12" s="209"/>
      <c r="H12" s="209"/>
      <c r="I12" s="397"/>
      <c r="J12" s="397"/>
      <c r="K12" s="397"/>
      <c r="L12" s="397"/>
      <c r="M12" s="397"/>
      <c r="N12" s="397"/>
      <c r="O12" s="397"/>
      <c r="P12" s="397"/>
      <c r="Q12" s="397"/>
    </row>
    <row r="13" spans="1:17" s="12" customFormat="1" ht="56.25" customHeight="1" thickBot="1" x14ac:dyDescent="0.25">
      <c r="B13" s="208">
        <v>3</v>
      </c>
      <c r="C13" s="395" t="s">
        <v>390</v>
      </c>
      <c r="D13" s="396"/>
      <c r="E13" s="209"/>
      <c r="F13" s="209"/>
      <c r="G13" s="209"/>
      <c r="H13" s="209"/>
      <c r="I13" s="397"/>
      <c r="J13" s="397"/>
      <c r="K13" s="397"/>
      <c r="L13" s="397"/>
      <c r="M13" s="397"/>
      <c r="N13" s="397"/>
      <c r="O13" s="397"/>
      <c r="P13" s="397"/>
      <c r="Q13" s="397"/>
    </row>
    <row r="14" spans="1:17" s="12" customFormat="1" ht="56.25" customHeight="1" thickBot="1" x14ac:dyDescent="0.25">
      <c r="B14" s="208">
        <v>4</v>
      </c>
      <c r="C14" s="395" t="s">
        <v>391</v>
      </c>
      <c r="D14" s="396"/>
      <c r="E14" s="209"/>
      <c r="F14" s="209"/>
      <c r="G14" s="209"/>
      <c r="H14" s="209"/>
      <c r="I14" s="400"/>
      <c r="J14" s="401"/>
      <c r="K14" s="401"/>
      <c r="L14" s="401"/>
      <c r="M14" s="401"/>
      <c r="N14" s="401"/>
      <c r="O14" s="401"/>
      <c r="P14" s="401"/>
      <c r="Q14" s="402"/>
    </row>
    <row r="15" spans="1:17" s="12" customFormat="1" ht="56.25" customHeight="1" thickBot="1" x14ac:dyDescent="0.25">
      <c r="B15" s="208">
        <v>5</v>
      </c>
      <c r="C15" s="395" t="s">
        <v>392</v>
      </c>
      <c r="D15" s="396"/>
      <c r="E15" s="209"/>
      <c r="F15" s="209"/>
      <c r="G15" s="209"/>
      <c r="H15" s="209"/>
      <c r="I15" s="400"/>
      <c r="J15" s="401"/>
      <c r="K15" s="401"/>
      <c r="L15" s="401"/>
      <c r="M15" s="401"/>
      <c r="N15" s="401"/>
      <c r="O15" s="401"/>
      <c r="P15" s="401"/>
      <c r="Q15" s="402"/>
    </row>
    <row r="16" spans="1:17" s="12" customFormat="1" ht="56.25" customHeight="1" thickBot="1" x14ac:dyDescent="0.25">
      <c r="B16" s="208">
        <v>6</v>
      </c>
      <c r="C16" s="395" t="s">
        <v>393</v>
      </c>
      <c r="D16" s="396"/>
      <c r="E16" s="209"/>
      <c r="F16" s="209"/>
      <c r="G16" s="209"/>
      <c r="H16" s="209"/>
      <c r="I16" s="400"/>
      <c r="J16" s="401"/>
      <c r="K16" s="401"/>
      <c r="L16" s="401"/>
      <c r="M16" s="401"/>
      <c r="N16" s="401"/>
      <c r="O16" s="401"/>
      <c r="P16" s="401"/>
      <c r="Q16" s="402"/>
    </row>
    <row r="17" spans="1:17" s="12" customFormat="1" ht="56.25" customHeight="1" thickBot="1" x14ac:dyDescent="0.25">
      <c r="B17" s="208">
        <v>7</v>
      </c>
      <c r="C17" s="395" t="s">
        <v>112</v>
      </c>
      <c r="D17" s="396"/>
      <c r="E17" s="209"/>
      <c r="F17" s="209"/>
      <c r="G17" s="209"/>
      <c r="H17" s="209"/>
      <c r="I17" s="400"/>
      <c r="J17" s="401"/>
      <c r="K17" s="401"/>
      <c r="L17" s="401"/>
      <c r="M17" s="401"/>
      <c r="N17" s="401"/>
      <c r="O17" s="401"/>
      <c r="P17" s="401"/>
      <c r="Q17" s="402"/>
    </row>
    <row r="18" spans="1:17" s="12" customFormat="1" ht="56.25" customHeight="1" thickBot="1" x14ac:dyDescent="0.25">
      <c r="B18" s="208">
        <v>8</v>
      </c>
      <c r="C18" s="395" t="s">
        <v>394</v>
      </c>
      <c r="D18" s="396"/>
      <c r="E18" s="209"/>
      <c r="F18" s="209"/>
      <c r="G18" s="209"/>
      <c r="H18" s="209"/>
      <c r="I18" s="397"/>
      <c r="J18" s="397"/>
      <c r="K18" s="397"/>
      <c r="L18" s="397"/>
      <c r="M18" s="397"/>
      <c r="N18" s="397"/>
      <c r="O18" s="397"/>
      <c r="P18" s="397"/>
      <c r="Q18" s="397"/>
    </row>
    <row r="19" spans="1:17" s="12" customFormat="1" ht="56.25" customHeight="1" thickBot="1" x14ac:dyDescent="0.25">
      <c r="B19" s="208">
        <v>9</v>
      </c>
      <c r="C19" s="395" t="s">
        <v>395</v>
      </c>
      <c r="D19" s="396"/>
      <c r="E19" s="209"/>
      <c r="F19" s="209"/>
      <c r="G19" s="209"/>
      <c r="H19" s="209"/>
      <c r="I19" s="397"/>
      <c r="J19" s="397"/>
      <c r="K19" s="397"/>
      <c r="L19" s="397"/>
      <c r="M19" s="397"/>
      <c r="N19" s="397"/>
      <c r="O19" s="397"/>
      <c r="P19" s="397"/>
      <c r="Q19" s="397"/>
    </row>
    <row r="20" spans="1:17" ht="35.1" customHeight="1" x14ac:dyDescent="0.25">
      <c r="B20" s="398" t="s">
        <v>113</v>
      </c>
      <c r="C20" s="398"/>
      <c r="D20" s="398"/>
      <c r="E20" s="210">
        <f>SUM(E11:E19)</f>
        <v>0</v>
      </c>
      <c r="F20" s="210">
        <f t="shared" ref="F20:H20" si="0">SUM(F11:F19)</f>
        <v>0</v>
      </c>
      <c r="G20" s="210">
        <f t="shared" si="0"/>
        <v>0</v>
      </c>
      <c r="H20" s="210">
        <f t="shared" si="0"/>
        <v>0</v>
      </c>
      <c r="I20" s="3"/>
      <c r="J20" s="3"/>
      <c r="K20" s="3"/>
      <c r="L20" s="3"/>
      <c r="M20" s="3"/>
      <c r="N20" s="3"/>
      <c r="O20" s="3"/>
      <c r="P20" s="3"/>
      <c r="Q20" s="3"/>
    </row>
    <row r="21" spans="1:17" x14ac:dyDescent="0.25">
      <c r="A21" s="23"/>
      <c r="B21" s="23" t="s">
        <v>88</v>
      </c>
      <c r="C21" s="23" t="s">
        <v>114</v>
      </c>
      <c r="D21" s="23"/>
      <c r="E21" s="23"/>
      <c r="F21" s="23"/>
      <c r="G21" s="23"/>
      <c r="H21" s="23"/>
      <c r="I21" s="23"/>
      <c r="J21" s="23"/>
      <c r="K21" s="23"/>
      <c r="L21" s="23"/>
      <c r="M21" s="23"/>
      <c r="N21" s="23"/>
      <c r="O21" s="23"/>
      <c r="P21" s="23"/>
      <c r="Q21" s="23"/>
    </row>
    <row r="22" spans="1:17" x14ac:dyDescent="0.25">
      <c r="A22" s="23"/>
      <c r="B22" s="23"/>
      <c r="C22" s="23" t="s">
        <v>115</v>
      </c>
      <c r="D22" s="23"/>
      <c r="E22" s="23"/>
      <c r="F22" s="23"/>
      <c r="G22" s="23"/>
      <c r="H22" s="23"/>
      <c r="I22" s="23"/>
      <c r="J22" s="23"/>
      <c r="K22" s="23"/>
      <c r="L22" s="23"/>
      <c r="M22" s="23"/>
      <c r="N22" s="23"/>
      <c r="O22" s="23"/>
      <c r="P22" s="23"/>
      <c r="Q22" s="23"/>
    </row>
    <row r="24" spans="1:17" s="12" customFormat="1" ht="23.1" customHeight="1" x14ac:dyDescent="0.2">
      <c r="A24" s="12" t="s">
        <v>116</v>
      </c>
      <c r="B24" s="399" t="s">
        <v>117</v>
      </c>
      <c r="C24" s="399"/>
      <c r="D24" s="399"/>
      <c r="E24" s="399"/>
      <c r="F24" s="399"/>
      <c r="G24" s="399"/>
      <c r="H24" s="399"/>
      <c r="I24" s="84"/>
      <c r="J24" s="12" t="s">
        <v>118</v>
      </c>
    </row>
    <row r="25" spans="1:17" s="12" customFormat="1" ht="15.95" customHeight="1" x14ac:dyDescent="0.2"/>
    <row r="26" spans="1:17" s="12" customFormat="1" ht="23.1" customHeight="1" x14ac:dyDescent="0.2">
      <c r="A26" s="12" t="s">
        <v>119</v>
      </c>
      <c r="B26" s="399" t="s">
        <v>120</v>
      </c>
      <c r="C26" s="399"/>
      <c r="D26" s="399"/>
      <c r="E26" s="399"/>
      <c r="F26" s="399"/>
      <c r="G26" s="399"/>
      <c r="H26" s="399"/>
      <c r="I26" s="84"/>
      <c r="J26" s="12" t="s">
        <v>121</v>
      </c>
    </row>
  </sheetData>
  <mergeCells count="26">
    <mergeCell ref="B9:B10"/>
    <mergeCell ref="C9:D10"/>
    <mergeCell ref="E9:H9"/>
    <mergeCell ref="I9:Q10"/>
    <mergeCell ref="A4:Q4"/>
    <mergeCell ref="C11:D11"/>
    <mergeCell ref="I11:Q11"/>
    <mergeCell ref="C12:D12"/>
    <mergeCell ref="I12:Q12"/>
    <mergeCell ref="C13:D13"/>
    <mergeCell ref="I13:Q13"/>
    <mergeCell ref="C14:D14"/>
    <mergeCell ref="I14:Q14"/>
    <mergeCell ref="C15:D15"/>
    <mergeCell ref="I15:Q15"/>
    <mergeCell ref="C18:D18"/>
    <mergeCell ref="I18:Q18"/>
    <mergeCell ref="C16:D16"/>
    <mergeCell ref="C17:D17"/>
    <mergeCell ref="I16:Q16"/>
    <mergeCell ref="I17:Q17"/>
    <mergeCell ref="C19:D19"/>
    <mergeCell ref="I19:Q19"/>
    <mergeCell ref="B20:D20"/>
    <mergeCell ref="B24:H24"/>
    <mergeCell ref="B26:H26"/>
  </mergeCells>
  <dataValidations count="1">
    <dataValidation type="list" allowBlank="1" showInputMessage="1" showErrorMessage="1" sqref="L6" xr:uid="{00000000-0002-0000-0600-000000000000}">
      <formula1>"Ada, Tidak"</formula1>
    </dataValidation>
  </dataValidations>
  <pageMargins left="0.75" right="0.75" top="1" bottom="1" header="0.5" footer="0.5"/>
  <pageSetup orientation="portrait" horizontalDpi="0" verticalDpi="0"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4:H1151"/>
  <sheetViews>
    <sheetView topLeftCell="E12" workbookViewId="0" xr3:uid="{85D5C41F-068E-5C55-9968-509E7C2A5619}">
      <selection activeCell="H17" sqref="H17:H25"/>
    </sheetView>
  </sheetViews>
  <sheetFormatPr defaultColWidth="10.8515625" defaultRowHeight="18.75" x14ac:dyDescent="0.25"/>
  <cols>
    <col min="1" max="1" width="6.90234375" style="5" customWidth="1"/>
    <col min="2" max="2" width="7.02734375" style="5" customWidth="1"/>
    <col min="3" max="4" width="38.84375" style="5" customWidth="1"/>
    <col min="5" max="5" width="20.58984375" style="5" customWidth="1"/>
    <col min="6" max="6" width="14.91796875" style="5" customWidth="1"/>
    <col min="7" max="7" width="15.4140625" style="5" customWidth="1"/>
    <col min="8" max="8" width="30.33203125" style="5" customWidth="1"/>
    <col min="9" max="16384" width="10.8515625" style="5"/>
  </cols>
  <sheetData>
    <row r="4" spans="1:8" ht="33.950000000000003" customHeight="1" x14ac:dyDescent="0.25">
      <c r="A4" s="370" t="s">
        <v>491</v>
      </c>
      <c r="B4" s="370"/>
      <c r="C4" s="370"/>
      <c r="D4" s="370"/>
      <c r="E4" s="370"/>
      <c r="F4" s="370"/>
      <c r="G4" s="370"/>
      <c r="H4" s="21"/>
    </row>
    <row r="5" spans="1:8" x14ac:dyDescent="0.25">
      <c r="A5" s="20" t="s">
        <v>131</v>
      </c>
      <c r="B5" s="5" t="s">
        <v>132</v>
      </c>
    </row>
    <row r="6" spans="1:8" ht="57.95" customHeight="1" x14ac:dyDescent="0.25">
      <c r="B6" s="406" t="s">
        <v>133</v>
      </c>
      <c r="C6" s="406"/>
      <c r="D6" s="406"/>
      <c r="E6" s="406"/>
      <c r="F6" s="406"/>
      <c r="G6" s="11"/>
      <c r="H6" s="11"/>
    </row>
    <row r="7" spans="1:8" ht="18" customHeight="1" x14ac:dyDescent="0.25">
      <c r="B7" s="34" t="s">
        <v>137</v>
      </c>
      <c r="C7" s="9" t="s">
        <v>377</v>
      </c>
      <c r="D7" s="6"/>
      <c r="E7" s="6"/>
      <c r="F7" s="6"/>
      <c r="G7" s="11"/>
      <c r="H7" s="11"/>
    </row>
    <row r="8" spans="1:8" ht="18" customHeight="1" x14ac:dyDescent="0.25">
      <c r="B8" s="34" t="s">
        <v>138</v>
      </c>
      <c r="C8" s="406" t="s">
        <v>140</v>
      </c>
      <c r="D8" s="406"/>
      <c r="E8" s="406"/>
      <c r="F8" s="406"/>
      <c r="G8" s="11"/>
      <c r="H8" s="11"/>
    </row>
    <row r="9" spans="1:8" ht="17.100000000000001" customHeight="1" thickBot="1" x14ac:dyDescent="0.3"/>
    <row r="10" spans="1:8" s="1" customFormat="1" ht="19.5" thickBot="1" x14ac:dyDescent="0.3">
      <c r="A10" s="5"/>
      <c r="B10" s="5"/>
      <c r="C10" s="66" t="s">
        <v>374</v>
      </c>
      <c r="D10" s="158" t="s">
        <v>565</v>
      </c>
      <c r="E10" s="6"/>
      <c r="F10" s="6"/>
      <c r="G10" s="11"/>
      <c r="H10" s="11"/>
    </row>
    <row r="11" spans="1:8" s="1" customFormat="1" x14ac:dyDescent="0.25">
      <c r="A11" s="5"/>
      <c r="B11" s="5"/>
      <c r="C11" s="66"/>
      <c r="D11" s="66"/>
      <c r="E11" s="6"/>
      <c r="F11" s="6"/>
      <c r="G11" s="11"/>
      <c r="H11" s="11"/>
    </row>
    <row r="12" spans="1:8" ht="18.75" customHeight="1" x14ac:dyDescent="0.25">
      <c r="A12" s="131" t="s">
        <v>134</v>
      </c>
      <c r="B12" s="191" t="s">
        <v>142</v>
      </c>
      <c r="C12" s="89"/>
      <c r="D12" s="89"/>
      <c r="E12" s="89"/>
      <c r="F12" s="89"/>
      <c r="G12" s="89"/>
      <c r="H12" s="89"/>
    </row>
    <row r="13" spans="1:8" ht="18.75" customHeight="1" x14ac:dyDescent="0.25">
      <c r="A13" s="131"/>
      <c r="B13" s="42"/>
      <c r="C13" s="11"/>
      <c r="D13" s="11"/>
      <c r="E13" s="11"/>
      <c r="F13" s="11"/>
      <c r="G13" s="11"/>
      <c r="H13" s="89"/>
    </row>
    <row r="14" spans="1:8" ht="21" customHeight="1" x14ac:dyDescent="0.25">
      <c r="B14" s="407" t="s">
        <v>42</v>
      </c>
      <c r="C14" s="409" t="s">
        <v>43</v>
      </c>
      <c r="D14" s="409" t="s">
        <v>135</v>
      </c>
      <c r="E14" s="411" t="s">
        <v>45</v>
      </c>
      <c r="F14" s="413" t="s">
        <v>139</v>
      </c>
      <c r="G14" s="403" t="s">
        <v>440</v>
      </c>
      <c r="H14" s="405" t="s">
        <v>48</v>
      </c>
    </row>
    <row r="15" spans="1:8" s="32" customFormat="1" x14ac:dyDescent="0.25">
      <c r="B15" s="408"/>
      <c r="C15" s="410"/>
      <c r="D15" s="410"/>
      <c r="E15" s="412"/>
      <c r="F15" s="414"/>
      <c r="G15" s="404"/>
      <c r="H15" s="405"/>
    </row>
    <row r="16" spans="1:8" s="32" customFormat="1" x14ac:dyDescent="0.25">
      <c r="B16" s="36" t="s">
        <v>52</v>
      </c>
      <c r="C16" s="36" t="s">
        <v>53</v>
      </c>
      <c r="D16" s="36" t="s">
        <v>54</v>
      </c>
      <c r="E16" s="162" t="s">
        <v>55</v>
      </c>
      <c r="F16" s="162" t="s">
        <v>56</v>
      </c>
      <c r="G16" s="192" t="s">
        <v>57</v>
      </c>
      <c r="H16" s="192" t="s">
        <v>58</v>
      </c>
    </row>
    <row r="17" spans="2:8" s="3" customFormat="1" ht="35.1" customHeight="1" x14ac:dyDescent="0.2">
      <c r="B17" s="76">
        <v>1</v>
      </c>
      <c r="C17" s="235" t="s">
        <v>568</v>
      </c>
      <c r="D17" s="108" t="s">
        <v>929</v>
      </c>
      <c r="E17" s="236" t="s">
        <v>461</v>
      </c>
      <c r="F17" s="238" t="s">
        <v>181</v>
      </c>
      <c r="G17" s="236" t="s">
        <v>51</v>
      </c>
      <c r="H17" s="237" t="s">
        <v>972</v>
      </c>
    </row>
    <row r="18" spans="2:8" s="3" customFormat="1" ht="35.1" customHeight="1" x14ac:dyDescent="0.2">
      <c r="B18" s="92">
        <v>2</v>
      </c>
      <c r="C18" s="237" t="s">
        <v>569</v>
      </c>
      <c r="D18" s="74" t="s">
        <v>930</v>
      </c>
      <c r="E18" s="237" t="s">
        <v>318</v>
      </c>
      <c r="F18" s="91" t="s">
        <v>181</v>
      </c>
      <c r="G18" s="236" t="s">
        <v>51</v>
      </c>
      <c r="H18" s="237" t="s">
        <v>973</v>
      </c>
    </row>
    <row r="19" spans="2:8" s="3" customFormat="1" ht="35.1" customHeight="1" x14ac:dyDescent="0.2">
      <c r="B19" s="92">
        <v>3</v>
      </c>
      <c r="C19" s="237" t="s">
        <v>570</v>
      </c>
      <c r="D19" s="74" t="s">
        <v>931</v>
      </c>
      <c r="E19" s="237" t="s">
        <v>318</v>
      </c>
      <c r="F19" s="91" t="s">
        <v>181</v>
      </c>
      <c r="G19" s="236" t="s">
        <v>51</v>
      </c>
      <c r="H19" s="237" t="s">
        <v>974</v>
      </c>
    </row>
    <row r="20" spans="2:8" s="3" customFormat="1" ht="35.1" customHeight="1" x14ac:dyDescent="0.2">
      <c r="B20" s="92">
        <v>4</v>
      </c>
      <c r="C20" s="237" t="s">
        <v>606</v>
      </c>
      <c r="D20" s="74" t="s">
        <v>932</v>
      </c>
      <c r="E20" s="237" t="s">
        <v>318</v>
      </c>
      <c r="F20" s="91" t="s">
        <v>181</v>
      </c>
      <c r="G20" s="236" t="s">
        <v>51</v>
      </c>
      <c r="H20" s="237" t="s">
        <v>975</v>
      </c>
    </row>
    <row r="21" spans="2:8" s="3" customFormat="1" ht="35.1" customHeight="1" x14ac:dyDescent="0.2">
      <c r="B21" s="92">
        <v>5</v>
      </c>
      <c r="C21" s="237" t="s">
        <v>604</v>
      </c>
      <c r="D21" s="74" t="s">
        <v>933</v>
      </c>
      <c r="E21" s="237" t="s">
        <v>318</v>
      </c>
      <c r="F21" s="91" t="s">
        <v>181</v>
      </c>
      <c r="G21" s="236" t="s">
        <v>51</v>
      </c>
      <c r="H21" s="237" t="s">
        <v>976</v>
      </c>
    </row>
    <row r="22" spans="2:8" s="3" customFormat="1" ht="35.1" customHeight="1" x14ac:dyDescent="0.2">
      <c r="B22" s="92">
        <v>6</v>
      </c>
      <c r="C22" s="237" t="s">
        <v>605</v>
      </c>
      <c r="D22" s="74" t="s">
        <v>934</v>
      </c>
      <c r="E22" s="237" t="str">
        <f>'[1]A-4.3.1'!E22</f>
        <v>Lektor Kepala</v>
      </c>
      <c r="F22" s="91" t="s">
        <v>181</v>
      </c>
      <c r="G22" s="236" t="s">
        <v>51</v>
      </c>
      <c r="H22" s="237" t="s">
        <v>977</v>
      </c>
    </row>
    <row r="23" spans="2:8" s="3" customFormat="1" ht="35.1" customHeight="1" x14ac:dyDescent="0.2">
      <c r="B23" s="92">
        <v>7</v>
      </c>
      <c r="C23" s="237" t="s">
        <v>927</v>
      </c>
      <c r="D23" s="74" t="s">
        <v>935</v>
      </c>
      <c r="E23" s="237" t="s">
        <v>318</v>
      </c>
      <c r="F23" s="91" t="s">
        <v>181</v>
      </c>
      <c r="G23" s="236" t="s">
        <v>51</v>
      </c>
      <c r="H23" s="237" t="s">
        <v>976</v>
      </c>
    </row>
    <row r="24" spans="2:8" s="3" customFormat="1" ht="35.1" customHeight="1" x14ac:dyDescent="0.2">
      <c r="B24" s="76">
        <v>8</v>
      </c>
      <c r="C24" s="74" t="s">
        <v>612</v>
      </c>
      <c r="D24" s="74" t="s">
        <v>936</v>
      </c>
      <c r="E24" s="237" t="s">
        <v>317</v>
      </c>
      <c r="F24" s="91" t="s">
        <v>181</v>
      </c>
      <c r="G24" s="236" t="s">
        <v>51</v>
      </c>
      <c r="H24" s="237" t="s">
        <v>957</v>
      </c>
    </row>
    <row r="25" spans="2:8" s="3" customFormat="1" ht="35.1" customHeight="1" x14ac:dyDescent="0.2">
      <c r="B25" s="76">
        <v>9</v>
      </c>
      <c r="C25" s="74" t="s">
        <v>620</v>
      </c>
      <c r="D25" s="74" t="s">
        <v>937</v>
      </c>
      <c r="E25" s="237" t="s">
        <v>319</v>
      </c>
      <c r="F25" s="91" t="s">
        <v>181</v>
      </c>
      <c r="G25" s="236" t="s">
        <v>51</v>
      </c>
      <c r="H25" s="237" t="s">
        <v>970</v>
      </c>
    </row>
    <row r="26" spans="2:8" s="3" customFormat="1" ht="35.1" customHeight="1" x14ac:dyDescent="0.2">
      <c r="B26" s="76"/>
      <c r="C26" s="74"/>
      <c r="D26" s="74"/>
      <c r="E26" s="74"/>
      <c r="F26" s="75"/>
      <c r="G26" s="109"/>
      <c r="H26" s="74"/>
    </row>
    <row r="27" spans="2:8" s="3" customFormat="1" ht="35.1" customHeight="1" x14ac:dyDescent="0.2">
      <c r="B27" s="76"/>
      <c r="C27" s="74"/>
      <c r="D27" s="74"/>
      <c r="E27" s="74"/>
      <c r="F27" s="75"/>
      <c r="G27" s="109"/>
      <c r="H27" s="74"/>
    </row>
    <row r="28" spans="2:8" s="3" customFormat="1" ht="35.1" customHeight="1" x14ac:dyDescent="0.2">
      <c r="B28" s="76"/>
      <c r="C28" s="74"/>
      <c r="D28" s="74"/>
      <c r="E28" s="74"/>
      <c r="F28" s="75"/>
      <c r="G28" s="109"/>
      <c r="H28" s="74"/>
    </row>
    <row r="29" spans="2:8" s="3" customFormat="1" ht="35.1" customHeight="1" x14ac:dyDescent="0.2">
      <c r="B29" s="76"/>
      <c r="C29" s="74"/>
      <c r="D29" s="74"/>
      <c r="E29" s="74"/>
      <c r="F29" s="75"/>
      <c r="G29" s="109"/>
      <c r="H29" s="74"/>
    </row>
    <row r="30" spans="2:8" s="3" customFormat="1" ht="15" x14ac:dyDescent="0.2">
      <c r="E30" s="212" t="s">
        <v>318</v>
      </c>
      <c r="F30" s="212" t="s">
        <v>492</v>
      </c>
      <c r="G30" s="212" t="s">
        <v>494</v>
      </c>
    </row>
    <row r="31" spans="2:8" s="3" customFormat="1" ht="15" x14ac:dyDescent="0.2">
      <c r="E31" s="204">
        <f>COUNTIF(E17:E29,"Lektor Kepala")</f>
        <v>6</v>
      </c>
      <c r="F31" s="207">
        <f>COUNTIF(F17:F29,"Ya")</f>
        <v>9</v>
      </c>
      <c r="G31" s="207">
        <f>COUNTIF(G17:G29,"S3")</f>
        <v>9</v>
      </c>
    </row>
    <row r="32" spans="2:8" s="3" customFormat="1" ht="15" x14ac:dyDescent="0.2">
      <c r="E32" s="212" t="s">
        <v>461</v>
      </c>
      <c r="F32" s="212" t="s">
        <v>493</v>
      </c>
    </row>
    <row r="33" spans="5:6" s="3" customFormat="1" ht="15" x14ac:dyDescent="0.2">
      <c r="E33" s="207">
        <v>1</v>
      </c>
      <c r="F33" s="204">
        <f>COUNTIF(F17:F29,"Ya")</f>
        <v>9</v>
      </c>
    </row>
    <row r="34" spans="5:6" s="3" customFormat="1" ht="15" x14ac:dyDescent="0.2"/>
    <row r="35" spans="5:6" s="3" customFormat="1" ht="15" x14ac:dyDescent="0.2"/>
    <row r="36" spans="5:6" s="3" customFormat="1" ht="15" x14ac:dyDescent="0.2"/>
    <row r="37" spans="5:6" s="3" customFormat="1" ht="15" x14ac:dyDescent="0.2"/>
    <row r="38" spans="5:6" s="3" customFormat="1" ht="15" x14ac:dyDescent="0.2"/>
    <row r="39" spans="5:6" s="3" customFormat="1" ht="15" x14ac:dyDescent="0.2"/>
    <row r="40" spans="5:6" s="3" customFormat="1" ht="15" x14ac:dyDescent="0.2"/>
    <row r="41" spans="5:6" s="3" customFormat="1" ht="15" x14ac:dyDescent="0.2"/>
    <row r="42" spans="5:6" s="3" customFormat="1" ht="15" x14ac:dyDescent="0.2"/>
    <row r="43" spans="5:6" s="3" customFormat="1" ht="15" x14ac:dyDescent="0.2"/>
    <row r="44" spans="5:6" s="3" customFormat="1" ht="15" x14ac:dyDescent="0.2"/>
    <row r="45" spans="5:6" s="3" customFormat="1" ht="15" x14ac:dyDescent="0.2"/>
    <row r="46" spans="5:6" s="3" customFormat="1" ht="15" x14ac:dyDescent="0.2"/>
    <row r="47" spans="5:6" s="3" customFormat="1" ht="15" x14ac:dyDescent="0.2"/>
    <row r="48" spans="5:6" s="3" customFormat="1" ht="15" x14ac:dyDescent="0.2"/>
    <row r="49" s="3" customFormat="1" ht="15" x14ac:dyDescent="0.2"/>
    <row r="50" s="3" customFormat="1" ht="15" x14ac:dyDescent="0.2"/>
    <row r="51" s="3" customFormat="1" ht="15" x14ac:dyDescent="0.2"/>
    <row r="52" s="3" customFormat="1" ht="15" x14ac:dyDescent="0.2"/>
    <row r="53" s="3" customFormat="1" ht="15" x14ac:dyDescent="0.2"/>
    <row r="54" s="3" customFormat="1" ht="15" x14ac:dyDescent="0.2"/>
    <row r="55" s="3" customFormat="1" ht="15" x14ac:dyDescent="0.2"/>
    <row r="56" s="3" customFormat="1" ht="15" x14ac:dyDescent="0.2"/>
    <row r="57" s="3" customFormat="1" ht="15" x14ac:dyDescent="0.2"/>
    <row r="58" s="3" customFormat="1" ht="15" x14ac:dyDescent="0.2"/>
    <row r="59" s="3" customFormat="1" ht="15" x14ac:dyDescent="0.2"/>
    <row r="60" s="3" customFormat="1" ht="15" x14ac:dyDescent="0.2"/>
    <row r="61" s="3" customFormat="1" ht="15" x14ac:dyDescent="0.2"/>
    <row r="62" s="3" customFormat="1" ht="15" x14ac:dyDescent="0.2"/>
    <row r="63" s="3" customFormat="1" ht="15" x14ac:dyDescent="0.2"/>
    <row r="64" s="3" customFormat="1" ht="15" x14ac:dyDescent="0.2"/>
    <row r="65" s="3" customFormat="1" ht="15" x14ac:dyDescent="0.2"/>
    <row r="66" s="3" customFormat="1" ht="15" x14ac:dyDescent="0.2"/>
    <row r="67" s="3" customFormat="1" ht="15" x14ac:dyDescent="0.2"/>
    <row r="68" s="3" customFormat="1" ht="15" x14ac:dyDescent="0.2"/>
    <row r="69" s="3" customFormat="1" ht="15" x14ac:dyDescent="0.2"/>
    <row r="70" s="3" customFormat="1" ht="15" x14ac:dyDescent="0.2"/>
    <row r="71" s="3" customFormat="1" ht="15" x14ac:dyDescent="0.2"/>
    <row r="72" s="3" customFormat="1" ht="15" x14ac:dyDescent="0.2"/>
    <row r="73" s="3" customFormat="1" ht="15" x14ac:dyDescent="0.2"/>
    <row r="74" s="3" customFormat="1" ht="15" x14ac:dyDescent="0.2"/>
    <row r="75" s="3" customFormat="1" ht="15" x14ac:dyDescent="0.2"/>
    <row r="76" s="3" customFormat="1" ht="15" x14ac:dyDescent="0.2"/>
    <row r="77" s="3" customFormat="1" ht="15" x14ac:dyDescent="0.2"/>
    <row r="78" s="3" customFormat="1" ht="15" x14ac:dyDescent="0.2"/>
    <row r="79" s="3" customFormat="1" ht="15" x14ac:dyDescent="0.2"/>
    <row r="80" s="3" customFormat="1" ht="15" x14ac:dyDescent="0.2"/>
    <row r="81" s="3" customFormat="1" ht="15" x14ac:dyDescent="0.2"/>
    <row r="82" s="3" customFormat="1" ht="15" x14ac:dyDescent="0.2"/>
    <row r="83" s="3" customFormat="1" ht="15" x14ac:dyDescent="0.2"/>
    <row r="84" s="3" customFormat="1" ht="15" x14ac:dyDescent="0.2"/>
    <row r="85" s="3" customFormat="1" ht="15" x14ac:dyDescent="0.2"/>
    <row r="86" s="3" customFormat="1" ht="15" x14ac:dyDescent="0.2"/>
    <row r="87" s="3" customFormat="1" ht="15" x14ac:dyDescent="0.2"/>
    <row r="88" s="3" customFormat="1" ht="15" x14ac:dyDescent="0.2"/>
    <row r="89" s="3" customFormat="1" ht="15" x14ac:dyDescent="0.2"/>
    <row r="90" s="3" customFormat="1" ht="15" x14ac:dyDescent="0.2"/>
    <row r="91" s="3" customFormat="1" ht="15" x14ac:dyDescent="0.2"/>
    <row r="92" s="3" customFormat="1" ht="15" x14ac:dyDescent="0.2"/>
    <row r="93" s="3" customFormat="1" ht="15" x14ac:dyDescent="0.2"/>
    <row r="94" s="3" customFormat="1" ht="15" x14ac:dyDescent="0.2"/>
    <row r="95" s="3" customFormat="1" ht="15" x14ac:dyDescent="0.2"/>
    <row r="96" s="3" customFormat="1" ht="15" x14ac:dyDescent="0.2"/>
    <row r="97" s="3" customFormat="1" ht="15" x14ac:dyDescent="0.2"/>
    <row r="98" s="3" customFormat="1" ht="15" x14ac:dyDescent="0.2"/>
    <row r="99" s="3" customFormat="1" ht="15" x14ac:dyDescent="0.2"/>
    <row r="100" s="3" customFormat="1" ht="15" x14ac:dyDescent="0.2"/>
    <row r="101" s="3" customFormat="1" ht="15" x14ac:dyDescent="0.2"/>
    <row r="102" s="3" customFormat="1" ht="15" x14ac:dyDescent="0.2"/>
    <row r="103" s="3" customFormat="1" ht="15" x14ac:dyDescent="0.2"/>
    <row r="104" s="3" customFormat="1" ht="15" x14ac:dyDescent="0.2"/>
    <row r="105" s="3" customFormat="1" ht="15" x14ac:dyDescent="0.2"/>
    <row r="106" s="3" customFormat="1" ht="15" x14ac:dyDescent="0.2"/>
    <row r="107" s="3" customFormat="1" ht="15" x14ac:dyDescent="0.2"/>
    <row r="108" s="3" customFormat="1" ht="15" x14ac:dyDescent="0.2"/>
    <row r="109" s="3" customFormat="1" ht="15" x14ac:dyDescent="0.2"/>
    <row r="110" s="3" customFormat="1" ht="15" x14ac:dyDescent="0.2"/>
    <row r="111" s="3" customFormat="1" ht="15" x14ac:dyDescent="0.2"/>
    <row r="112" s="3" customFormat="1" ht="15" x14ac:dyDescent="0.2"/>
    <row r="113" s="3" customFormat="1" ht="15" x14ac:dyDescent="0.2"/>
    <row r="114" s="3" customFormat="1" ht="15" x14ac:dyDescent="0.2"/>
    <row r="115" s="3" customFormat="1" ht="15" x14ac:dyDescent="0.2"/>
    <row r="116" s="3" customFormat="1" ht="15" x14ac:dyDescent="0.2"/>
    <row r="117" s="3" customFormat="1" ht="15" x14ac:dyDescent="0.2"/>
    <row r="118" s="3" customFormat="1" ht="15" x14ac:dyDescent="0.2"/>
    <row r="119" s="3" customFormat="1" ht="15" x14ac:dyDescent="0.2"/>
    <row r="120" s="3" customFormat="1" ht="15" x14ac:dyDescent="0.2"/>
    <row r="121" s="3" customFormat="1" ht="15" x14ac:dyDescent="0.2"/>
    <row r="122" s="3" customFormat="1" ht="15" x14ac:dyDescent="0.2"/>
    <row r="123" s="3" customFormat="1" ht="15" x14ac:dyDescent="0.2"/>
    <row r="124" s="3" customFormat="1" ht="15" x14ac:dyDescent="0.2"/>
    <row r="125" s="3" customFormat="1" ht="15" x14ac:dyDescent="0.2"/>
    <row r="126" s="3" customFormat="1" ht="15" x14ac:dyDescent="0.2"/>
    <row r="127" s="3" customFormat="1" ht="15" x14ac:dyDescent="0.2"/>
    <row r="128" s="3" customFormat="1" ht="15" x14ac:dyDescent="0.2"/>
    <row r="129" s="3" customFormat="1" ht="15" x14ac:dyDescent="0.2"/>
    <row r="130" s="3" customFormat="1" ht="15" x14ac:dyDescent="0.2"/>
    <row r="131" s="3" customFormat="1" ht="15" x14ac:dyDescent="0.2"/>
    <row r="132" s="3" customFormat="1" ht="15" x14ac:dyDescent="0.2"/>
    <row r="133" s="3" customFormat="1" ht="15" x14ac:dyDescent="0.2"/>
    <row r="134" s="3" customFormat="1" ht="15" x14ac:dyDescent="0.2"/>
    <row r="135" s="3" customFormat="1" ht="15" x14ac:dyDescent="0.2"/>
    <row r="136" s="3" customFormat="1" ht="15" x14ac:dyDescent="0.2"/>
    <row r="137" s="3" customFormat="1" ht="15" x14ac:dyDescent="0.2"/>
    <row r="138" s="3" customFormat="1" ht="15" x14ac:dyDescent="0.2"/>
    <row r="139" s="3" customFormat="1" ht="15" x14ac:dyDescent="0.2"/>
    <row r="140" s="3" customFormat="1" ht="15" x14ac:dyDescent="0.2"/>
    <row r="141" s="3" customFormat="1" ht="15" x14ac:dyDescent="0.2"/>
    <row r="142" s="3" customFormat="1" ht="15" x14ac:dyDescent="0.2"/>
    <row r="143" s="3" customFormat="1" ht="15" x14ac:dyDescent="0.2"/>
    <row r="144" s="3" customFormat="1" ht="15" x14ac:dyDescent="0.2"/>
    <row r="145" s="3" customFormat="1" ht="15" x14ac:dyDescent="0.2"/>
    <row r="146" s="3" customFormat="1" ht="15" x14ac:dyDescent="0.2"/>
    <row r="147" s="3" customFormat="1" ht="15" x14ac:dyDescent="0.2"/>
    <row r="148" s="3" customFormat="1" ht="15" x14ac:dyDescent="0.2"/>
    <row r="149" s="3" customFormat="1" ht="15" x14ac:dyDescent="0.2"/>
    <row r="150" s="3" customFormat="1" ht="15" x14ac:dyDescent="0.2"/>
    <row r="151" s="3" customFormat="1" ht="15" x14ac:dyDescent="0.2"/>
    <row r="152" s="3" customFormat="1" ht="15" x14ac:dyDescent="0.2"/>
    <row r="153" s="3" customFormat="1" ht="15" x14ac:dyDescent="0.2"/>
    <row r="154" s="3" customFormat="1" ht="15" x14ac:dyDescent="0.2"/>
    <row r="155" s="3" customFormat="1" ht="15" x14ac:dyDescent="0.2"/>
    <row r="156" s="3" customFormat="1" ht="15" x14ac:dyDescent="0.2"/>
    <row r="157" s="3" customFormat="1" ht="15" x14ac:dyDescent="0.2"/>
    <row r="158" s="3" customFormat="1" ht="15" x14ac:dyDescent="0.2"/>
    <row r="159" s="3" customFormat="1" ht="15" x14ac:dyDescent="0.2"/>
    <row r="160" s="3" customFormat="1" ht="15" x14ac:dyDescent="0.2"/>
    <row r="161" s="3" customFormat="1" ht="15" x14ac:dyDescent="0.2"/>
    <row r="162" s="3" customFormat="1" ht="15" x14ac:dyDescent="0.2"/>
    <row r="163" s="3" customFormat="1" ht="15" x14ac:dyDescent="0.2"/>
    <row r="164" s="3" customFormat="1" ht="15" x14ac:dyDescent="0.2"/>
    <row r="165" s="3" customFormat="1" ht="15" x14ac:dyDescent="0.2"/>
    <row r="166" s="3" customFormat="1" ht="15" x14ac:dyDescent="0.2"/>
    <row r="167" s="3" customFormat="1" ht="15" x14ac:dyDescent="0.2"/>
    <row r="168" s="3" customFormat="1" ht="15" x14ac:dyDescent="0.2"/>
    <row r="169" s="3" customFormat="1" ht="15" x14ac:dyDescent="0.2"/>
    <row r="170" s="3" customFormat="1" ht="15" x14ac:dyDescent="0.2"/>
    <row r="171" s="3" customFormat="1" ht="15" x14ac:dyDescent="0.2"/>
    <row r="172" s="3" customFormat="1" ht="15" x14ac:dyDescent="0.2"/>
    <row r="173" s="3" customFormat="1" ht="15" x14ac:dyDescent="0.2"/>
    <row r="174" s="3" customFormat="1" ht="15" x14ac:dyDescent="0.2"/>
    <row r="175" s="3" customFormat="1" ht="15" x14ac:dyDescent="0.2"/>
    <row r="176" s="3" customFormat="1" ht="15" x14ac:dyDescent="0.2"/>
    <row r="177" s="3" customFormat="1" ht="15" x14ac:dyDescent="0.2"/>
    <row r="178" s="3" customFormat="1" ht="15" x14ac:dyDescent="0.2"/>
    <row r="179" s="3" customFormat="1" ht="15" x14ac:dyDescent="0.2"/>
    <row r="180" s="3" customFormat="1" ht="15" x14ac:dyDescent="0.2"/>
    <row r="181" s="3" customFormat="1" ht="15" x14ac:dyDescent="0.2"/>
    <row r="182" s="3" customFormat="1" ht="15" x14ac:dyDescent="0.2"/>
    <row r="183" s="3" customFormat="1" ht="15" x14ac:dyDescent="0.2"/>
    <row r="184" s="3" customFormat="1" ht="15" x14ac:dyDescent="0.2"/>
    <row r="185" s="3" customFormat="1" ht="15" x14ac:dyDescent="0.2"/>
    <row r="186" s="3" customFormat="1" ht="15" x14ac:dyDescent="0.2"/>
    <row r="187" s="3" customFormat="1" ht="15" x14ac:dyDescent="0.2"/>
    <row r="188" s="3" customFormat="1" ht="15" x14ac:dyDescent="0.2"/>
    <row r="189" s="3" customFormat="1" ht="15" x14ac:dyDescent="0.2"/>
    <row r="190" s="3" customFormat="1" ht="15" x14ac:dyDescent="0.2"/>
    <row r="191" s="3" customFormat="1" ht="15" x14ac:dyDescent="0.2"/>
    <row r="192" s="3" customFormat="1" ht="15" x14ac:dyDescent="0.2"/>
    <row r="193" s="3" customFormat="1" ht="15" x14ac:dyDescent="0.2"/>
    <row r="194" s="3" customFormat="1" ht="15" x14ac:dyDescent="0.2"/>
    <row r="195" s="3" customFormat="1" ht="15" x14ac:dyDescent="0.2"/>
    <row r="196" s="3" customFormat="1" ht="15" x14ac:dyDescent="0.2"/>
    <row r="197" s="3" customFormat="1" ht="15" x14ac:dyDescent="0.2"/>
    <row r="198" s="3" customFormat="1" ht="15" x14ac:dyDescent="0.2"/>
    <row r="199" s="3" customFormat="1" ht="15" x14ac:dyDescent="0.2"/>
    <row r="200" s="3" customFormat="1" ht="15" x14ac:dyDescent="0.2"/>
    <row r="201" s="3" customFormat="1" ht="15" x14ac:dyDescent="0.2"/>
    <row r="202" s="3" customFormat="1" ht="15" x14ac:dyDescent="0.2"/>
    <row r="203" s="3" customFormat="1" ht="15" x14ac:dyDescent="0.2"/>
    <row r="204" s="3" customFormat="1" ht="15" x14ac:dyDescent="0.2"/>
    <row r="205" s="3" customFormat="1" ht="15" x14ac:dyDescent="0.2"/>
    <row r="206" s="3" customFormat="1" ht="15" x14ac:dyDescent="0.2"/>
    <row r="207" s="3" customFormat="1" ht="15" x14ac:dyDescent="0.2"/>
    <row r="208" s="3" customFormat="1" ht="15" x14ac:dyDescent="0.2"/>
    <row r="209" s="3" customFormat="1" ht="15" x14ac:dyDescent="0.2"/>
    <row r="210" s="3" customFormat="1" ht="15" x14ac:dyDescent="0.2"/>
    <row r="211" s="3" customFormat="1" ht="15" x14ac:dyDescent="0.2"/>
    <row r="212" s="3" customFormat="1" ht="15" x14ac:dyDescent="0.2"/>
    <row r="213" s="3" customFormat="1" ht="15" x14ac:dyDescent="0.2"/>
    <row r="214" s="3" customFormat="1" ht="15" x14ac:dyDescent="0.2"/>
    <row r="215" s="3" customFormat="1" ht="15" x14ac:dyDescent="0.2"/>
    <row r="216" s="3" customFormat="1" ht="15" x14ac:dyDescent="0.2"/>
    <row r="217" s="3" customFormat="1" ht="15" x14ac:dyDescent="0.2"/>
    <row r="218" s="3" customFormat="1" ht="15" x14ac:dyDescent="0.2"/>
    <row r="219" s="3" customFormat="1" ht="15" x14ac:dyDescent="0.2"/>
    <row r="220" s="3" customFormat="1" ht="15" x14ac:dyDescent="0.2"/>
    <row r="221" s="3" customFormat="1" ht="15" x14ac:dyDescent="0.2"/>
    <row r="222" s="3" customFormat="1" ht="15" x14ac:dyDescent="0.2"/>
    <row r="223" s="3" customFormat="1" ht="15" x14ac:dyDescent="0.2"/>
    <row r="224" s="3" customFormat="1" ht="15" x14ac:dyDescent="0.2"/>
    <row r="225" s="3" customFormat="1" ht="15" x14ac:dyDescent="0.2"/>
    <row r="226" s="3" customFormat="1" ht="15" x14ac:dyDescent="0.2"/>
    <row r="227" s="3" customFormat="1" ht="15" x14ac:dyDescent="0.2"/>
    <row r="228" s="3" customFormat="1" ht="15" x14ac:dyDescent="0.2"/>
    <row r="229" s="3" customFormat="1" ht="15" x14ac:dyDescent="0.2"/>
    <row r="230" s="3" customFormat="1" ht="15" x14ac:dyDescent="0.2"/>
    <row r="231" s="3" customFormat="1" ht="15" x14ac:dyDescent="0.2"/>
    <row r="232" s="3" customFormat="1" ht="15" x14ac:dyDescent="0.2"/>
    <row r="233" s="3" customFormat="1" ht="15" x14ac:dyDescent="0.2"/>
    <row r="234" s="3" customFormat="1" ht="15" x14ac:dyDescent="0.2"/>
    <row r="235" s="3" customFormat="1" ht="15" x14ac:dyDescent="0.2"/>
    <row r="236" s="3" customFormat="1" ht="15" x14ac:dyDescent="0.2"/>
    <row r="237" s="3" customFormat="1" ht="15" x14ac:dyDescent="0.2"/>
    <row r="238" s="3" customFormat="1" ht="15" x14ac:dyDescent="0.2"/>
    <row r="239" s="3" customFormat="1" ht="15" x14ac:dyDescent="0.2"/>
    <row r="240" s="3" customFormat="1" ht="15" x14ac:dyDescent="0.2"/>
    <row r="241" s="3" customFormat="1" ht="15" x14ac:dyDescent="0.2"/>
    <row r="242" s="3" customFormat="1" ht="15" x14ac:dyDescent="0.2"/>
    <row r="243" s="3" customFormat="1" ht="15" x14ac:dyDescent="0.2"/>
    <row r="244" s="3" customFormat="1" ht="15" x14ac:dyDescent="0.2"/>
    <row r="245" s="3" customFormat="1" ht="15" x14ac:dyDescent="0.2"/>
    <row r="246" s="3" customFormat="1" ht="15" x14ac:dyDescent="0.2"/>
    <row r="247" s="3" customFormat="1" ht="15" x14ac:dyDescent="0.2"/>
    <row r="248" s="3" customFormat="1" ht="15" x14ac:dyDescent="0.2"/>
    <row r="249" s="3" customFormat="1" ht="15" x14ac:dyDescent="0.2"/>
    <row r="250" s="3" customFormat="1" ht="15" x14ac:dyDescent="0.2"/>
    <row r="251" s="3" customFormat="1" ht="15" x14ac:dyDescent="0.2"/>
    <row r="252" s="3" customFormat="1" ht="15" x14ac:dyDescent="0.2"/>
    <row r="253" s="3" customFormat="1" ht="15" x14ac:dyDescent="0.2"/>
    <row r="254" s="3" customFormat="1" ht="15" x14ac:dyDescent="0.2"/>
    <row r="255" s="3" customFormat="1" ht="15" x14ac:dyDescent="0.2"/>
    <row r="256" s="3" customFormat="1" ht="15" x14ac:dyDescent="0.2"/>
    <row r="257" s="3" customFormat="1" ht="15" x14ac:dyDescent="0.2"/>
    <row r="258" s="3" customFormat="1" ht="15" x14ac:dyDescent="0.2"/>
    <row r="259" s="3" customFormat="1" ht="15" x14ac:dyDescent="0.2"/>
    <row r="260" s="3" customFormat="1" ht="15" x14ac:dyDescent="0.2"/>
    <row r="261" s="3" customFormat="1" ht="15" x14ac:dyDescent="0.2"/>
    <row r="262" s="3" customFormat="1" ht="15" x14ac:dyDescent="0.2"/>
    <row r="263" s="3" customFormat="1" ht="15" x14ac:dyDescent="0.2"/>
    <row r="264" s="3" customFormat="1" ht="15" x14ac:dyDescent="0.2"/>
    <row r="265" s="3" customFormat="1" ht="15" x14ac:dyDescent="0.2"/>
    <row r="266" s="3" customFormat="1" ht="15" x14ac:dyDescent="0.2"/>
    <row r="267" s="3" customFormat="1" ht="15" x14ac:dyDescent="0.2"/>
    <row r="268" s="3" customFormat="1" ht="15" x14ac:dyDescent="0.2"/>
    <row r="269" s="3" customFormat="1" ht="15" x14ac:dyDescent="0.2"/>
    <row r="270" s="3" customFormat="1" ht="15" x14ac:dyDescent="0.2"/>
    <row r="271" s="3" customFormat="1" ht="15" x14ac:dyDescent="0.2"/>
    <row r="272" s="3" customFormat="1" ht="15" x14ac:dyDescent="0.2"/>
    <row r="273" s="3" customFormat="1" ht="15" x14ac:dyDescent="0.2"/>
    <row r="274" s="3" customFormat="1" ht="15" x14ac:dyDescent="0.2"/>
    <row r="275" s="3" customFormat="1" ht="15" x14ac:dyDescent="0.2"/>
    <row r="276" s="3" customFormat="1" ht="15" x14ac:dyDescent="0.2"/>
    <row r="277" s="3" customFormat="1" ht="15" x14ac:dyDescent="0.2"/>
    <row r="278" s="3" customFormat="1" ht="15" x14ac:dyDescent="0.2"/>
    <row r="279" s="3" customFormat="1" ht="15" x14ac:dyDescent="0.2"/>
    <row r="280" s="3" customFormat="1" ht="15" x14ac:dyDescent="0.2"/>
    <row r="281" s="3" customFormat="1" ht="15" x14ac:dyDescent="0.2"/>
    <row r="282" s="3" customFormat="1" ht="15" x14ac:dyDescent="0.2"/>
    <row r="283" s="3" customFormat="1" ht="15" x14ac:dyDescent="0.2"/>
    <row r="284" s="3" customFormat="1" ht="15" x14ac:dyDescent="0.2"/>
    <row r="285" s="3" customFormat="1" ht="15" x14ac:dyDescent="0.2"/>
    <row r="286" s="3" customFormat="1" ht="15" x14ac:dyDescent="0.2"/>
    <row r="287" s="3" customFormat="1" ht="15" x14ac:dyDescent="0.2"/>
    <row r="288" s="3" customFormat="1" ht="15" x14ac:dyDescent="0.2"/>
    <row r="289" s="3" customFormat="1" ht="15" x14ac:dyDescent="0.2"/>
    <row r="290" s="3" customFormat="1" ht="15" x14ac:dyDescent="0.2"/>
    <row r="291" s="3" customFormat="1" ht="15" x14ac:dyDescent="0.2"/>
    <row r="292" s="3" customFormat="1" ht="15" x14ac:dyDescent="0.2"/>
    <row r="293" s="3" customFormat="1" ht="15" x14ac:dyDescent="0.2"/>
    <row r="294" s="3" customFormat="1" ht="15" x14ac:dyDescent="0.2"/>
    <row r="295" s="3" customFormat="1" ht="15" x14ac:dyDescent="0.2"/>
    <row r="296" s="3" customFormat="1" ht="15" x14ac:dyDescent="0.2"/>
    <row r="297" s="3" customFormat="1" ht="15" x14ac:dyDescent="0.2"/>
    <row r="298" s="3" customFormat="1" ht="15" x14ac:dyDescent="0.2"/>
    <row r="299" s="3" customFormat="1" ht="15" x14ac:dyDescent="0.2"/>
    <row r="300" s="3" customFormat="1" ht="15" x14ac:dyDescent="0.2"/>
    <row r="301" s="3" customFormat="1" ht="15" x14ac:dyDescent="0.2"/>
    <row r="302" s="3" customFormat="1" ht="15" x14ac:dyDescent="0.2"/>
    <row r="303" s="3" customFormat="1" ht="15" x14ac:dyDescent="0.2"/>
    <row r="304" s="3" customFormat="1" ht="15" x14ac:dyDescent="0.2"/>
    <row r="305" s="3" customFormat="1" ht="15" x14ac:dyDescent="0.2"/>
    <row r="306" s="3" customFormat="1" ht="15" x14ac:dyDescent="0.2"/>
    <row r="307" s="3" customFormat="1" ht="15" x14ac:dyDescent="0.2"/>
    <row r="308" s="3" customFormat="1" ht="15" x14ac:dyDescent="0.2"/>
    <row r="309" s="3" customFormat="1" ht="15" x14ac:dyDescent="0.2"/>
    <row r="310" s="3" customFormat="1" ht="15" x14ac:dyDescent="0.2"/>
    <row r="311" s="3" customFormat="1" ht="15" x14ac:dyDescent="0.2"/>
    <row r="312" s="3" customFormat="1" ht="15" x14ac:dyDescent="0.2"/>
    <row r="313" s="3" customFormat="1" ht="15" x14ac:dyDescent="0.2"/>
    <row r="314" s="3" customFormat="1" ht="15" x14ac:dyDescent="0.2"/>
    <row r="315" s="3" customFormat="1" ht="15" x14ac:dyDescent="0.2"/>
    <row r="316" s="3" customFormat="1" ht="15" x14ac:dyDescent="0.2"/>
    <row r="317" s="3" customFormat="1" ht="15" x14ac:dyDescent="0.2"/>
    <row r="318" s="3" customFormat="1" ht="15" x14ac:dyDescent="0.2"/>
    <row r="319" s="3" customFormat="1" ht="15" x14ac:dyDescent="0.2"/>
    <row r="320" s="3" customFormat="1" ht="15" x14ac:dyDescent="0.2"/>
    <row r="321" s="3" customFormat="1" ht="15" x14ac:dyDescent="0.2"/>
    <row r="322" s="3" customFormat="1" ht="15" x14ac:dyDescent="0.2"/>
    <row r="323" s="3" customFormat="1" ht="15" x14ac:dyDescent="0.2"/>
    <row r="324" s="3" customFormat="1" ht="15" x14ac:dyDescent="0.2"/>
    <row r="325" s="3" customFormat="1" ht="15" x14ac:dyDescent="0.2"/>
    <row r="326" s="3" customFormat="1" ht="15" x14ac:dyDescent="0.2"/>
    <row r="327" s="3" customFormat="1" ht="15" x14ac:dyDescent="0.2"/>
    <row r="328" s="3" customFormat="1" ht="15" x14ac:dyDescent="0.2"/>
    <row r="329" s="3" customFormat="1" ht="15" x14ac:dyDescent="0.2"/>
    <row r="330" s="3" customFormat="1" ht="15" x14ac:dyDescent="0.2"/>
    <row r="331" s="3" customFormat="1" ht="15" x14ac:dyDescent="0.2"/>
    <row r="332" s="3" customFormat="1" ht="15" x14ac:dyDescent="0.2"/>
    <row r="333" s="3" customFormat="1" ht="15" x14ac:dyDescent="0.2"/>
    <row r="334" s="3" customFormat="1" ht="15" x14ac:dyDescent="0.2"/>
    <row r="335" s="3" customFormat="1" ht="15" x14ac:dyDescent="0.2"/>
    <row r="336" s="3" customFormat="1" ht="15" x14ac:dyDescent="0.2"/>
    <row r="337" s="3" customFormat="1" ht="15" x14ac:dyDescent="0.2"/>
    <row r="338" s="3" customFormat="1" ht="15" x14ac:dyDescent="0.2"/>
    <row r="339" s="3" customFormat="1" ht="15" x14ac:dyDescent="0.2"/>
    <row r="340" s="3" customFormat="1" ht="15" x14ac:dyDescent="0.2"/>
    <row r="341" s="3" customFormat="1" ht="15" x14ac:dyDescent="0.2"/>
    <row r="342" s="3" customFormat="1" ht="15" x14ac:dyDescent="0.2"/>
    <row r="343" s="3" customFormat="1" ht="15" x14ac:dyDescent="0.2"/>
    <row r="344" s="3" customFormat="1" ht="15" x14ac:dyDescent="0.2"/>
    <row r="345" s="3" customFormat="1" ht="15" x14ac:dyDescent="0.2"/>
    <row r="346" s="3" customFormat="1" ht="15" x14ac:dyDescent="0.2"/>
    <row r="347" s="3" customFormat="1" ht="15" x14ac:dyDescent="0.2"/>
    <row r="348" s="3" customFormat="1" ht="15" x14ac:dyDescent="0.2"/>
    <row r="349" s="3" customFormat="1" ht="15" x14ac:dyDescent="0.2"/>
    <row r="350" s="3" customFormat="1" ht="15" x14ac:dyDescent="0.2"/>
    <row r="351" s="3" customFormat="1" ht="15" x14ac:dyDescent="0.2"/>
    <row r="352" s="3" customFormat="1" ht="15" x14ac:dyDescent="0.2"/>
    <row r="353" s="3" customFormat="1" ht="15" x14ac:dyDescent="0.2"/>
    <row r="354" s="3" customFormat="1" ht="15" x14ac:dyDescent="0.2"/>
    <row r="355" s="3" customFormat="1" ht="15" x14ac:dyDescent="0.2"/>
    <row r="356" s="3" customFormat="1" ht="15" x14ac:dyDescent="0.2"/>
    <row r="357" s="3" customFormat="1" ht="15" x14ac:dyDescent="0.2"/>
    <row r="358" s="3" customFormat="1" ht="15" x14ac:dyDescent="0.2"/>
    <row r="359" s="3" customFormat="1" ht="15" x14ac:dyDescent="0.2"/>
    <row r="360" s="3" customFormat="1" ht="15" x14ac:dyDescent="0.2"/>
    <row r="361" s="3" customFormat="1" ht="15" x14ac:dyDescent="0.2"/>
    <row r="362" s="3" customFormat="1" ht="15" x14ac:dyDescent="0.2"/>
    <row r="363" s="3" customFormat="1" ht="15" x14ac:dyDescent="0.2"/>
    <row r="364" s="3" customFormat="1" ht="15" x14ac:dyDescent="0.2"/>
    <row r="365" s="3" customFormat="1" ht="15" x14ac:dyDescent="0.2"/>
    <row r="366" s="3" customFormat="1" ht="15" x14ac:dyDescent="0.2"/>
    <row r="367" s="3" customFormat="1" ht="15" x14ac:dyDescent="0.2"/>
    <row r="368" s="3" customFormat="1" ht="15" x14ac:dyDescent="0.2"/>
    <row r="369" s="3" customFormat="1" ht="15" x14ac:dyDescent="0.2"/>
    <row r="370" s="3" customFormat="1" ht="15" x14ac:dyDescent="0.2"/>
    <row r="371" s="3" customFormat="1" ht="15" x14ac:dyDescent="0.2"/>
    <row r="372" s="3" customFormat="1" ht="15" x14ac:dyDescent="0.2"/>
    <row r="373" s="3" customFormat="1" ht="15" x14ac:dyDescent="0.2"/>
    <row r="374" s="3" customFormat="1" ht="15" x14ac:dyDescent="0.2"/>
    <row r="375" s="3" customFormat="1" ht="15" x14ac:dyDescent="0.2"/>
    <row r="376" s="3" customFormat="1" ht="15" x14ac:dyDescent="0.2"/>
    <row r="377" s="3" customFormat="1" ht="15" x14ac:dyDescent="0.2"/>
    <row r="378" s="3" customFormat="1" ht="15" x14ac:dyDescent="0.2"/>
    <row r="379" s="3" customFormat="1" ht="15" x14ac:dyDescent="0.2"/>
    <row r="380" s="3" customFormat="1" ht="15" x14ac:dyDescent="0.2"/>
    <row r="381" s="3" customFormat="1" ht="15" x14ac:dyDescent="0.2"/>
    <row r="382" s="3" customFormat="1" ht="15" x14ac:dyDescent="0.2"/>
    <row r="383" s="3" customFormat="1" ht="15" x14ac:dyDescent="0.2"/>
    <row r="384" s="3" customFormat="1" ht="15" x14ac:dyDescent="0.2"/>
    <row r="385" s="3" customFormat="1" ht="15" x14ac:dyDescent="0.2"/>
    <row r="386" s="3" customFormat="1" ht="15" x14ac:dyDescent="0.2"/>
    <row r="387" s="3" customFormat="1" ht="15" x14ac:dyDescent="0.2"/>
    <row r="388" s="3" customFormat="1" ht="15" x14ac:dyDescent="0.2"/>
    <row r="389" s="3" customFormat="1" ht="15" x14ac:dyDescent="0.2"/>
    <row r="390" s="3" customFormat="1" ht="15" x14ac:dyDescent="0.2"/>
    <row r="391" s="3" customFormat="1" ht="15" x14ac:dyDescent="0.2"/>
    <row r="392" s="3" customFormat="1" ht="15" x14ac:dyDescent="0.2"/>
    <row r="393" s="3" customFormat="1" ht="15" x14ac:dyDescent="0.2"/>
    <row r="394" s="3" customFormat="1" ht="15" x14ac:dyDescent="0.2"/>
    <row r="395" s="3" customFormat="1" ht="15" x14ac:dyDescent="0.2"/>
    <row r="396" s="3" customFormat="1" ht="15" x14ac:dyDescent="0.2"/>
    <row r="397" s="3" customFormat="1" ht="15" x14ac:dyDescent="0.2"/>
    <row r="398" s="3" customFormat="1" ht="15" x14ac:dyDescent="0.2"/>
    <row r="399" s="3" customFormat="1" ht="15" x14ac:dyDescent="0.2"/>
    <row r="400" s="3" customFormat="1" ht="15" x14ac:dyDescent="0.2"/>
    <row r="401" s="3" customFormat="1" ht="15" x14ac:dyDescent="0.2"/>
    <row r="402" s="3" customFormat="1" ht="15" x14ac:dyDescent="0.2"/>
    <row r="403" s="3" customFormat="1" ht="15" x14ac:dyDescent="0.2"/>
    <row r="404" s="3" customFormat="1" ht="15" x14ac:dyDescent="0.2"/>
    <row r="405" s="3" customFormat="1" ht="15" x14ac:dyDescent="0.2"/>
    <row r="406" s="3" customFormat="1" ht="15" x14ac:dyDescent="0.2"/>
    <row r="407" s="3" customFormat="1" ht="15" x14ac:dyDescent="0.2"/>
    <row r="408" s="3" customFormat="1" ht="15" x14ac:dyDescent="0.2"/>
    <row r="409" s="3" customFormat="1" ht="15" x14ac:dyDescent="0.2"/>
    <row r="410" s="3" customFormat="1" ht="15" x14ac:dyDescent="0.2"/>
    <row r="411" s="3" customFormat="1" ht="15" x14ac:dyDescent="0.2"/>
    <row r="412" s="3" customFormat="1" ht="15" x14ac:dyDescent="0.2"/>
    <row r="413" s="3" customFormat="1" ht="15" x14ac:dyDescent="0.2"/>
    <row r="414" s="3" customFormat="1" ht="15" x14ac:dyDescent="0.2"/>
    <row r="415" s="3" customFormat="1" ht="15" x14ac:dyDescent="0.2"/>
    <row r="416" s="3" customFormat="1" ht="15" x14ac:dyDescent="0.2"/>
    <row r="417" s="3" customFormat="1" ht="15" x14ac:dyDescent="0.2"/>
    <row r="418" s="3" customFormat="1" ht="15" x14ac:dyDescent="0.2"/>
    <row r="419" s="3" customFormat="1" ht="15" x14ac:dyDescent="0.2"/>
    <row r="420" s="3" customFormat="1" ht="15" x14ac:dyDescent="0.2"/>
    <row r="421" s="3" customFormat="1" ht="15" x14ac:dyDescent="0.2"/>
    <row r="422" s="3" customFormat="1" ht="15" x14ac:dyDescent="0.2"/>
    <row r="423" s="3" customFormat="1" ht="15" x14ac:dyDescent="0.2"/>
    <row r="424" s="3" customFormat="1" ht="15" x14ac:dyDescent="0.2"/>
    <row r="425" s="3" customFormat="1" ht="15" x14ac:dyDescent="0.2"/>
    <row r="426" s="3" customFormat="1" ht="15" x14ac:dyDescent="0.2"/>
    <row r="427" s="3" customFormat="1" ht="15" x14ac:dyDescent="0.2"/>
    <row r="428" s="3" customFormat="1" ht="15" x14ac:dyDescent="0.2"/>
    <row r="429" s="3" customFormat="1" ht="15" x14ac:dyDescent="0.2"/>
    <row r="430" s="3" customFormat="1" ht="15" x14ac:dyDescent="0.2"/>
    <row r="431" s="3" customFormat="1" ht="15" x14ac:dyDescent="0.2"/>
    <row r="432" s="3" customFormat="1" ht="15" x14ac:dyDescent="0.2"/>
    <row r="433" s="3" customFormat="1" ht="15" x14ac:dyDescent="0.2"/>
    <row r="434" s="3" customFormat="1" ht="15" x14ac:dyDescent="0.2"/>
    <row r="435" s="3" customFormat="1" ht="15" x14ac:dyDescent="0.2"/>
    <row r="436" s="3" customFormat="1" ht="15" x14ac:dyDescent="0.2"/>
    <row r="437" s="3" customFormat="1" ht="15" x14ac:dyDescent="0.2"/>
    <row r="438" s="3" customFormat="1" ht="15" x14ac:dyDescent="0.2"/>
    <row r="439" s="3" customFormat="1" ht="15" x14ac:dyDescent="0.2"/>
    <row r="440" s="3" customFormat="1" ht="15" x14ac:dyDescent="0.2"/>
    <row r="441" s="3" customFormat="1" ht="15" x14ac:dyDescent="0.2"/>
    <row r="442" s="3" customFormat="1" ht="15" x14ac:dyDescent="0.2"/>
    <row r="443" s="3" customFormat="1" ht="15" x14ac:dyDescent="0.2"/>
    <row r="444" s="3" customFormat="1" ht="15" x14ac:dyDescent="0.2"/>
    <row r="445" s="3" customFormat="1" ht="15" x14ac:dyDescent="0.2"/>
    <row r="446" s="3" customFormat="1" ht="15" x14ac:dyDescent="0.2"/>
    <row r="447" s="3" customFormat="1" ht="15" x14ac:dyDescent="0.2"/>
    <row r="448" s="3" customFormat="1" ht="15" x14ac:dyDescent="0.2"/>
    <row r="449" s="3" customFormat="1" ht="15" x14ac:dyDescent="0.2"/>
    <row r="450" s="3" customFormat="1" ht="15" x14ac:dyDescent="0.2"/>
    <row r="451" s="3" customFormat="1" ht="15" x14ac:dyDescent="0.2"/>
    <row r="452" s="3" customFormat="1" ht="15" x14ac:dyDescent="0.2"/>
    <row r="453" s="3" customFormat="1" ht="15" x14ac:dyDescent="0.2"/>
    <row r="454" s="3" customFormat="1" ht="15" x14ac:dyDescent="0.2"/>
    <row r="455" s="3" customFormat="1" ht="15" x14ac:dyDescent="0.2"/>
    <row r="456" s="3" customFormat="1" ht="15" x14ac:dyDescent="0.2"/>
    <row r="457" s="3" customFormat="1" ht="15" x14ac:dyDescent="0.2"/>
    <row r="458" s="3" customFormat="1" ht="15" x14ac:dyDescent="0.2"/>
    <row r="459" s="3" customFormat="1" ht="15" x14ac:dyDescent="0.2"/>
    <row r="460" s="3" customFormat="1" ht="15" x14ac:dyDescent="0.2"/>
    <row r="461" s="3" customFormat="1" ht="15" x14ac:dyDescent="0.2"/>
    <row r="462" s="3" customFormat="1" ht="15" x14ac:dyDescent="0.2"/>
    <row r="463" s="3" customFormat="1" ht="15" x14ac:dyDescent="0.2"/>
    <row r="464" s="3" customFormat="1" ht="15" x14ac:dyDescent="0.2"/>
    <row r="465" s="3" customFormat="1" ht="15" x14ac:dyDescent="0.2"/>
    <row r="466" s="3" customFormat="1" ht="15" x14ac:dyDescent="0.2"/>
    <row r="467" s="3" customFormat="1" ht="15" x14ac:dyDescent="0.2"/>
    <row r="468" s="3" customFormat="1" ht="15" x14ac:dyDescent="0.2"/>
    <row r="469" s="3" customFormat="1" ht="15" x14ac:dyDescent="0.2"/>
    <row r="470" s="3" customFormat="1" ht="15" x14ac:dyDescent="0.2"/>
    <row r="471" s="3" customFormat="1" ht="15" x14ac:dyDescent="0.2"/>
    <row r="472" s="3" customFormat="1" ht="15" x14ac:dyDescent="0.2"/>
    <row r="473" s="3" customFormat="1" ht="15" x14ac:dyDescent="0.2"/>
    <row r="474" s="3" customFormat="1" ht="15" x14ac:dyDescent="0.2"/>
    <row r="475" s="3" customFormat="1" ht="15" x14ac:dyDescent="0.2"/>
    <row r="476" s="3" customFormat="1" ht="15" x14ac:dyDescent="0.2"/>
    <row r="477" s="3" customFormat="1" ht="15" x14ac:dyDescent="0.2"/>
    <row r="478" s="3" customFormat="1" ht="15" x14ac:dyDescent="0.2"/>
    <row r="479" s="3" customFormat="1" ht="15" x14ac:dyDescent="0.2"/>
    <row r="480" s="3" customFormat="1" ht="15" x14ac:dyDescent="0.2"/>
    <row r="481" s="3" customFormat="1" ht="15" x14ac:dyDescent="0.2"/>
    <row r="482" s="3" customFormat="1" ht="15" x14ac:dyDescent="0.2"/>
    <row r="483" s="3" customFormat="1" ht="15" x14ac:dyDescent="0.2"/>
    <row r="484" s="3" customFormat="1" ht="15" x14ac:dyDescent="0.2"/>
    <row r="485" s="3" customFormat="1" ht="15" x14ac:dyDescent="0.2"/>
    <row r="486" s="3" customFormat="1" ht="15" x14ac:dyDescent="0.2"/>
    <row r="487" s="3" customFormat="1" ht="15" x14ac:dyDescent="0.2"/>
    <row r="488" s="3" customFormat="1" ht="15" x14ac:dyDescent="0.2"/>
    <row r="489" s="3" customFormat="1" ht="15" x14ac:dyDescent="0.2"/>
    <row r="490" s="3" customFormat="1" ht="15" x14ac:dyDescent="0.2"/>
    <row r="491" s="3" customFormat="1" ht="15" x14ac:dyDescent="0.2"/>
    <row r="492" s="3" customFormat="1" ht="15" x14ac:dyDescent="0.2"/>
    <row r="493" s="3" customFormat="1" ht="15" x14ac:dyDescent="0.2"/>
    <row r="494" s="3" customFormat="1" ht="15" x14ac:dyDescent="0.2"/>
    <row r="495" s="3" customFormat="1" ht="15" x14ac:dyDescent="0.2"/>
    <row r="496" s="3" customFormat="1" ht="15" x14ac:dyDescent="0.2"/>
    <row r="497" s="3" customFormat="1" ht="15" x14ac:dyDescent="0.2"/>
    <row r="498" s="3" customFormat="1" ht="15" x14ac:dyDescent="0.2"/>
    <row r="499" s="3" customFormat="1" ht="15" x14ac:dyDescent="0.2"/>
    <row r="500" s="3" customFormat="1" ht="15" x14ac:dyDescent="0.2"/>
    <row r="501" s="3" customFormat="1" ht="15" x14ac:dyDescent="0.2"/>
    <row r="502" s="3" customFormat="1" ht="15" x14ac:dyDescent="0.2"/>
    <row r="503" s="3" customFormat="1" ht="15" x14ac:dyDescent="0.2"/>
    <row r="504" s="3" customFormat="1" ht="15" x14ac:dyDescent="0.2"/>
    <row r="505" s="3" customFormat="1" ht="15" x14ac:dyDescent="0.2"/>
    <row r="506" s="3" customFormat="1" ht="15" x14ac:dyDescent="0.2"/>
    <row r="507" s="3" customFormat="1" ht="15" x14ac:dyDescent="0.2"/>
    <row r="508" s="3" customFormat="1" ht="15" x14ac:dyDescent="0.2"/>
    <row r="509" s="3" customFormat="1" ht="15" x14ac:dyDescent="0.2"/>
    <row r="510" s="3" customFormat="1" ht="15" x14ac:dyDescent="0.2"/>
    <row r="511" s="3" customFormat="1" ht="15" x14ac:dyDescent="0.2"/>
    <row r="512" s="3" customFormat="1" ht="15" x14ac:dyDescent="0.2"/>
    <row r="513" s="3" customFormat="1" ht="15" x14ac:dyDescent="0.2"/>
    <row r="514" s="3" customFormat="1" ht="15" x14ac:dyDescent="0.2"/>
    <row r="515" s="3" customFormat="1" ht="15" x14ac:dyDescent="0.2"/>
    <row r="516" s="3" customFormat="1" ht="15" x14ac:dyDescent="0.2"/>
    <row r="517" s="3" customFormat="1" ht="15" x14ac:dyDescent="0.2"/>
    <row r="518" s="3" customFormat="1" ht="15" x14ac:dyDescent="0.2"/>
    <row r="519" s="3" customFormat="1" ht="15" x14ac:dyDescent="0.2"/>
    <row r="520" s="3" customFormat="1" ht="15" x14ac:dyDescent="0.2"/>
    <row r="521" s="3" customFormat="1" ht="15" x14ac:dyDescent="0.2"/>
    <row r="522" s="3" customFormat="1" ht="15" x14ac:dyDescent="0.2"/>
    <row r="523" s="3" customFormat="1" ht="15" x14ac:dyDescent="0.2"/>
    <row r="524" s="3" customFormat="1" ht="15" x14ac:dyDescent="0.2"/>
    <row r="525" s="3" customFormat="1" ht="15" x14ac:dyDescent="0.2"/>
    <row r="526" s="3" customFormat="1" ht="15" x14ac:dyDescent="0.2"/>
    <row r="527" s="3" customFormat="1" ht="15" x14ac:dyDescent="0.2"/>
    <row r="528" s="3" customFormat="1" ht="15" x14ac:dyDescent="0.2"/>
    <row r="529" s="3" customFormat="1" ht="15" x14ac:dyDescent="0.2"/>
    <row r="530" s="3" customFormat="1" ht="15" x14ac:dyDescent="0.2"/>
    <row r="531" s="3" customFormat="1" ht="15" x14ac:dyDescent="0.2"/>
    <row r="532" s="3" customFormat="1" ht="15" x14ac:dyDescent="0.2"/>
    <row r="533" s="3" customFormat="1" ht="15" x14ac:dyDescent="0.2"/>
    <row r="534" s="3" customFormat="1" ht="15" x14ac:dyDescent="0.2"/>
    <row r="535" s="3" customFormat="1" ht="15" x14ac:dyDescent="0.2"/>
    <row r="536" s="3" customFormat="1" ht="15" x14ac:dyDescent="0.2"/>
    <row r="537" s="3" customFormat="1" ht="15" x14ac:dyDescent="0.2"/>
    <row r="538" s="3" customFormat="1" ht="15" x14ac:dyDescent="0.2"/>
    <row r="539" s="3" customFormat="1" ht="15" x14ac:dyDescent="0.2"/>
    <row r="540" s="3" customFormat="1" ht="15" x14ac:dyDescent="0.2"/>
    <row r="541" s="3" customFormat="1" ht="15" x14ac:dyDescent="0.2"/>
    <row r="542" s="3" customFormat="1" ht="15" x14ac:dyDescent="0.2"/>
    <row r="543" s="3" customFormat="1" ht="15" x14ac:dyDescent="0.2"/>
    <row r="544" s="3" customFormat="1" ht="15" x14ac:dyDescent="0.2"/>
    <row r="545" s="3" customFormat="1" ht="15" x14ac:dyDescent="0.2"/>
    <row r="546" s="3" customFormat="1" ht="15" x14ac:dyDescent="0.2"/>
    <row r="547" s="3" customFormat="1" ht="15" x14ac:dyDescent="0.2"/>
    <row r="548" s="3" customFormat="1" ht="15" x14ac:dyDescent="0.2"/>
    <row r="549" s="3" customFormat="1" ht="15" x14ac:dyDescent="0.2"/>
    <row r="550" s="3" customFormat="1" ht="15" x14ac:dyDescent="0.2"/>
    <row r="551" s="3" customFormat="1" ht="15" x14ac:dyDescent="0.2"/>
    <row r="552" s="3" customFormat="1" ht="15" x14ac:dyDescent="0.2"/>
    <row r="553" s="3" customFormat="1" ht="15" x14ac:dyDescent="0.2"/>
    <row r="554" s="3" customFormat="1" ht="15" x14ac:dyDescent="0.2"/>
    <row r="555" s="3" customFormat="1" ht="15" x14ac:dyDescent="0.2"/>
    <row r="556" s="3" customFormat="1" ht="15" x14ac:dyDescent="0.2"/>
    <row r="557" s="3" customFormat="1" ht="15" x14ac:dyDescent="0.2"/>
    <row r="558" s="3" customFormat="1" ht="15" x14ac:dyDescent="0.2"/>
    <row r="559" s="3" customFormat="1" ht="15" x14ac:dyDescent="0.2"/>
    <row r="560" s="3" customFormat="1" ht="15" x14ac:dyDescent="0.2"/>
    <row r="561" s="3" customFormat="1" ht="15" x14ac:dyDescent="0.2"/>
    <row r="562" s="3" customFormat="1" ht="15" x14ac:dyDescent="0.2"/>
    <row r="563" s="3" customFormat="1" ht="15" x14ac:dyDescent="0.2"/>
    <row r="564" s="3" customFormat="1" ht="15" x14ac:dyDescent="0.2"/>
    <row r="565" s="3" customFormat="1" ht="15" x14ac:dyDescent="0.2"/>
    <row r="566" s="3" customFormat="1" ht="15" x14ac:dyDescent="0.2"/>
    <row r="567" s="3" customFormat="1" ht="15" x14ac:dyDescent="0.2"/>
    <row r="568" s="3" customFormat="1" ht="15" x14ac:dyDescent="0.2"/>
    <row r="569" s="3" customFormat="1" ht="15" x14ac:dyDescent="0.2"/>
    <row r="570" s="3" customFormat="1" ht="15" x14ac:dyDescent="0.2"/>
    <row r="571" s="3" customFormat="1" ht="15" x14ac:dyDescent="0.2"/>
    <row r="572" s="3" customFormat="1" ht="15" x14ac:dyDescent="0.2"/>
    <row r="573" s="3" customFormat="1" ht="15" x14ac:dyDescent="0.2"/>
    <row r="574" s="3" customFormat="1" ht="15" x14ac:dyDescent="0.2"/>
    <row r="575" s="3" customFormat="1" ht="15" x14ac:dyDescent="0.2"/>
    <row r="576" s="3" customFormat="1" ht="15" x14ac:dyDescent="0.2"/>
    <row r="577" s="3" customFormat="1" ht="15" x14ac:dyDescent="0.2"/>
    <row r="578" s="3" customFormat="1" ht="15" x14ac:dyDescent="0.2"/>
    <row r="579" s="3" customFormat="1" ht="15" x14ac:dyDescent="0.2"/>
    <row r="580" s="3" customFormat="1" ht="15" x14ac:dyDescent="0.2"/>
    <row r="581" s="3" customFormat="1" ht="15" x14ac:dyDescent="0.2"/>
    <row r="582" s="3" customFormat="1" ht="15" x14ac:dyDescent="0.2"/>
    <row r="583" s="3" customFormat="1" ht="15" x14ac:dyDescent="0.2"/>
    <row r="584" s="3" customFormat="1" ht="15" x14ac:dyDescent="0.2"/>
    <row r="585" s="3" customFormat="1" ht="15" x14ac:dyDescent="0.2"/>
    <row r="586" s="3" customFormat="1" ht="15" x14ac:dyDescent="0.2"/>
    <row r="587" s="3" customFormat="1" ht="15" x14ac:dyDescent="0.2"/>
    <row r="588" s="3" customFormat="1" ht="15" x14ac:dyDescent="0.2"/>
    <row r="589" s="3" customFormat="1" ht="15" x14ac:dyDescent="0.2"/>
    <row r="590" s="3" customFormat="1" ht="15" x14ac:dyDescent="0.2"/>
    <row r="591" s="3" customFormat="1" ht="15" x14ac:dyDescent="0.2"/>
    <row r="592" s="3" customFormat="1" ht="15" x14ac:dyDescent="0.2"/>
    <row r="593" s="3" customFormat="1" ht="15" x14ac:dyDescent="0.2"/>
    <row r="594" s="3" customFormat="1" ht="15" x14ac:dyDescent="0.2"/>
    <row r="595" s="3" customFormat="1" ht="15" x14ac:dyDescent="0.2"/>
    <row r="596" s="3" customFormat="1" ht="15" x14ac:dyDescent="0.2"/>
    <row r="597" s="3" customFormat="1" ht="15" x14ac:dyDescent="0.2"/>
    <row r="598" s="3" customFormat="1" ht="15" x14ac:dyDescent="0.2"/>
    <row r="599" s="3" customFormat="1" ht="15" x14ac:dyDescent="0.2"/>
    <row r="600" s="3" customFormat="1" ht="15" x14ac:dyDescent="0.2"/>
    <row r="601" s="3" customFormat="1" ht="15" x14ac:dyDescent="0.2"/>
    <row r="602" s="3" customFormat="1" ht="15" x14ac:dyDescent="0.2"/>
    <row r="603" s="3" customFormat="1" ht="15" x14ac:dyDescent="0.2"/>
    <row r="604" s="3" customFormat="1" ht="15" x14ac:dyDescent="0.2"/>
    <row r="605" s="3" customFormat="1" ht="15" x14ac:dyDescent="0.2"/>
    <row r="606" s="3" customFormat="1" ht="15" x14ac:dyDescent="0.2"/>
    <row r="607" s="3" customFormat="1" ht="15" x14ac:dyDescent="0.2"/>
    <row r="608" s="3" customFormat="1" ht="15" x14ac:dyDescent="0.2"/>
    <row r="609" s="3" customFormat="1" ht="15" x14ac:dyDescent="0.2"/>
    <row r="610" s="3" customFormat="1" ht="15" x14ac:dyDescent="0.2"/>
    <row r="611" s="3" customFormat="1" ht="15" x14ac:dyDescent="0.2"/>
    <row r="612" s="3" customFormat="1" ht="15" x14ac:dyDescent="0.2"/>
    <row r="613" s="3" customFormat="1" ht="15" x14ac:dyDescent="0.2"/>
    <row r="614" s="3" customFormat="1" ht="15" x14ac:dyDescent="0.2"/>
    <row r="615" s="3" customFormat="1" ht="15" x14ac:dyDescent="0.2"/>
    <row r="616" s="3" customFormat="1" ht="15" x14ac:dyDescent="0.2"/>
    <row r="617" s="3" customFormat="1" ht="15" x14ac:dyDescent="0.2"/>
    <row r="618" s="3" customFormat="1" ht="15" x14ac:dyDescent="0.2"/>
    <row r="619" s="3" customFormat="1" ht="15" x14ac:dyDescent="0.2"/>
    <row r="620" s="3" customFormat="1" ht="15" x14ac:dyDescent="0.2"/>
    <row r="621" s="3" customFormat="1" ht="15" x14ac:dyDescent="0.2"/>
    <row r="622" s="3" customFormat="1" ht="15" x14ac:dyDescent="0.2"/>
    <row r="623" s="3" customFormat="1" ht="15" x14ac:dyDescent="0.2"/>
    <row r="624" s="3" customFormat="1" ht="15" x14ac:dyDescent="0.2"/>
    <row r="625" s="3" customFormat="1" ht="15" x14ac:dyDescent="0.2"/>
    <row r="626" s="3" customFormat="1" ht="15" x14ac:dyDescent="0.2"/>
    <row r="627" s="3" customFormat="1" ht="15" x14ac:dyDescent="0.2"/>
    <row r="628" s="3" customFormat="1" ht="15" x14ac:dyDescent="0.2"/>
    <row r="629" s="3" customFormat="1" ht="15" x14ac:dyDescent="0.2"/>
    <row r="630" s="3" customFormat="1" ht="15" x14ac:dyDescent="0.2"/>
    <row r="631" s="3" customFormat="1" ht="15" x14ac:dyDescent="0.2"/>
    <row r="632" s="3" customFormat="1" ht="15" x14ac:dyDescent="0.2"/>
    <row r="633" s="3" customFormat="1" ht="15" x14ac:dyDescent="0.2"/>
    <row r="634" s="3" customFormat="1" ht="15" x14ac:dyDescent="0.2"/>
    <row r="635" s="3" customFormat="1" ht="15" x14ac:dyDescent="0.2"/>
    <row r="636" s="3" customFormat="1" ht="15" x14ac:dyDescent="0.2"/>
    <row r="637" s="3" customFormat="1" ht="15" x14ac:dyDescent="0.2"/>
    <row r="638" s="3" customFormat="1" ht="15" x14ac:dyDescent="0.2"/>
    <row r="639" s="3" customFormat="1" ht="15" x14ac:dyDescent="0.2"/>
    <row r="640" s="3" customFormat="1" ht="15" x14ac:dyDescent="0.2"/>
    <row r="641" s="3" customFormat="1" ht="15" x14ac:dyDescent="0.2"/>
    <row r="642" s="3" customFormat="1" ht="15" x14ac:dyDescent="0.2"/>
    <row r="643" s="3" customFormat="1" ht="15" x14ac:dyDescent="0.2"/>
    <row r="644" s="3" customFormat="1" ht="15" x14ac:dyDescent="0.2"/>
    <row r="645" s="3" customFormat="1" ht="15" x14ac:dyDescent="0.2"/>
    <row r="646" s="3" customFormat="1" ht="15" x14ac:dyDescent="0.2"/>
    <row r="647" s="3" customFormat="1" ht="15" x14ac:dyDescent="0.2"/>
    <row r="648" s="3" customFormat="1" ht="15" x14ac:dyDescent="0.2"/>
    <row r="649" s="3" customFormat="1" ht="15" x14ac:dyDescent="0.2"/>
    <row r="650" s="3" customFormat="1" ht="15" x14ac:dyDescent="0.2"/>
    <row r="651" s="3" customFormat="1" ht="15" x14ac:dyDescent="0.2"/>
    <row r="652" s="3" customFormat="1" ht="15" x14ac:dyDescent="0.2"/>
    <row r="653" s="3" customFormat="1" ht="15" x14ac:dyDescent="0.2"/>
    <row r="654" s="3" customFormat="1" ht="15" x14ac:dyDescent="0.2"/>
    <row r="655" s="3" customFormat="1" ht="15" x14ac:dyDescent="0.2"/>
    <row r="656" s="3" customFormat="1" ht="15" x14ac:dyDescent="0.2"/>
    <row r="657" s="3" customFormat="1" ht="15" x14ac:dyDescent="0.2"/>
    <row r="658" s="3" customFormat="1" ht="15" x14ac:dyDescent="0.2"/>
    <row r="659" s="3" customFormat="1" ht="15" x14ac:dyDescent="0.2"/>
    <row r="660" s="3" customFormat="1" ht="15" x14ac:dyDescent="0.2"/>
    <row r="661" s="3" customFormat="1" ht="15" x14ac:dyDescent="0.2"/>
    <row r="662" s="3" customFormat="1" ht="15" x14ac:dyDescent="0.2"/>
    <row r="663" s="3" customFormat="1" ht="15" x14ac:dyDescent="0.2"/>
    <row r="664" s="3" customFormat="1" ht="15" x14ac:dyDescent="0.2"/>
    <row r="665" s="3" customFormat="1" ht="15" x14ac:dyDescent="0.2"/>
    <row r="666" s="3" customFormat="1" ht="15" x14ac:dyDescent="0.2"/>
    <row r="667" s="3" customFormat="1" ht="15" x14ac:dyDescent="0.2"/>
    <row r="668" s="3" customFormat="1" ht="15" x14ac:dyDescent="0.2"/>
    <row r="669" s="3" customFormat="1" ht="15" x14ac:dyDescent="0.2"/>
    <row r="670" s="3" customFormat="1" ht="15" x14ac:dyDescent="0.2"/>
    <row r="671" s="3" customFormat="1" ht="15" x14ac:dyDescent="0.2"/>
    <row r="672" s="3" customFormat="1" ht="15" x14ac:dyDescent="0.2"/>
    <row r="673" s="3" customFormat="1" ht="15" x14ac:dyDescent="0.2"/>
    <row r="674" s="3" customFormat="1" ht="15" x14ac:dyDescent="0.2"/>
    <row r="675" s="3" customFormat="1" ht="15" x14ac:dyDescent="0.2"/>
    <row r="676" s="3" customFormat="1" ht="15" x14ac:dyDescent="0.2"/>
    <row r="677" s="3" customFormat="1" ht="15" x14ac:dyDescent="0.2"/>
    <row r="678" s="3" customFormat="1" ht="15" x14ac:dyDescent="0.2"/>
    <row r="679" s="3" customFormat="1" ht="15" x14ac:dyDescent="0.2"/>
    <row r="680" s="3" customFormat="1" ht="15" x14ac:dyDescent="0.2"/>
    <row r="681" s="3" customFormat="1" ht="15" x14ac:dyDescent="0.2"/>
    <row r="682" s="3" customFormat="1" ht="15" x14ac:dyDescent="0.2"/>
    <row r="683" s="3" customFormat="1" ht="15" x14ac:dyDescent="0.2"/>
    <row r="684" s="3" customFormat="1" ht="15" x14ac:dyDescent="0.2"/>
    <row r="685" s="3" customFormat="1" ht="15" x14ac:dyDescent="0.2"/>
    <row r="686" s="3" customFormat="1" ht="15" x14ac:dyDescent="0.2"/>
    <row r="687" s="3" customFormat="1" ht="15" x14ac:dyDescent="0.2"/>
    <row r="688" s="3" customFormat="1" ht="15" x14ac:dyDescent="0.2"/>
    <row r="689" s="3" customFormat="1" ht="15" x14ac:dyDescent="0.2"/>
    <row r="690" s="3" customFormat="1" ht="15" x14ac:dyDescent="0.2"/>
    <row r="691" s="3" customFormat="1" ht="15" x14ac:dyDescent="0.2"/>
    <row r="692" s="3" customFormat="1" ht="15" x14ac:dyDescent="0.2"/>
    <row r="693" s="3" customFormat="1" ht="15" x14ac:dyDescent="0.2"/>
    <row r="694" s="3" customFormat="1" ht="15" x14ac:dyDescent="0.2"/>
    <row r="695" s="3" customFormat="1" ht="15" x14ac:dyDescent="0.2"/>
    <row r="696" s="3" customFormat="1" ht="15" x14ac:dyDescent="0.2"/>
    <row r="697" s="3" customFormat="1" ht="15" x14ac:dyDescent="0.2"/>
    <row r="698" s="3" customFormat="1" ht="15" x14ac:dyDescent="0.2"/>
    <row r="699" s="3" customFormat="1" ht="15" x14ac:dyDescent="0.2"/>
    <row r="700" s="3" customFormat="1" ht="15" x14ac:dyDescent="0.2"/>
    <row r="701" s="3" customFormat="1" ht="15" x14ac:dyDescent="0.2"/>
    <row r="702" s="3" customFormat="1" ht="15" x14ac:dyDescent="0.2"/>
    <row r="703" s="3" customFormat="1" ht="15" x14ac:dyDescent="0.2"/>
    <row r="704" s="3" customFormat="1" ht="15" x14ac:dyDescent="0.2"/>
    <row r="705" s="3" customFormat="1" ht="15" x14ac:dyDescent="0.2"/>
    <row r="706" s="3" customFormat="1" ht="15" x14ac:dyDescent="0.2"/>
    <row r="707" s="3" customFormat="1" ht="15" x14ac:dyDescent="0.2"/>
    <row r="708" s="3" customFormat="1" ht="15" x14ac:dyDescent="0.2"/>
    <row r="709" s="3" customFormat="1" ht="15" x14ac:dyDescent="0.2"/>
    <row r="710" s="3" customFormat="1" ht="15" x14ac:dyDescent="0.2"/>
    <row r="711" s="3" customFormat="1" ht="15" x14ac:dyDescent="0.2"/>
    <row r="712" s="3" customFormat="1" ht="15" x14ac:dyDescent="0.2"/>
    <row r="713" s="3" customFormat="1" ht="15" x14ac:dyDescent="0.2"/>
    <row r="714" s="3" customFormat="1" ht="15" x14ac:dyDescent="0.2"/>
    <row r="715" s="3" customFormat="1" ht="15" x14ac:dyDescent="0.2"/>
    <row r="716" s="3" customFormat="1" ht="15" x14ac:dyDescent="0.2"/>
    <row r="717" s="3" customFormat="1" ht="15" x14ac:dyDescent="0.2"/>
    <row r="718" s="3" customFormat="1" ht="15" x14ac:dyDescent="0.2"/>
    <row r="719" s="3" customFormat="1" ht="15" x14ac:dyDescent="0.2"/>
    <row r="720" s="3" customFormat="1" ht="15" x14ac:dyDescent="0.2"/>
    <row r="721" s="3" customFormat="1" ht="15" x14ac:dyDescent="0.2"/>
    <row r="722" s="3" customFormat="1" ht="15" x14ac:dyDescent="0.2"/>
    <row r="723" s="3" customFormat="1" ht="15" x14ac:dyDescent="0.2"/>
    <row r="724" s="3" customFormat="1" ht="15" x14ac:dyDescent="0.2"/>
    <row r="725" s="3" customFormat="1" ht="15" x14ac:dyDescent="0.2"/>
    <row r="726" s="3" customFormat="1" ht="15" x14ac:dyDescent="0.2"/>
    <row r="727" s="3" customFormat="1" ht="15" x14ac:dyDescent="0.2"/>
    <row r="728" s="3" customFormat="1" ht="15" x14ac:dyDescent="0.2"/>
    <row r="729" s="3" customFormat="1" ht="15" x14ac:dyDescent="0.2"/>
    <row r="730" s="3" customFormat="1" ht="15" x14ac:dyDescent="0.2"/>
    <row r="731" s="3" customFormat="1" ht="15" x14ac:dyDescent="0.2"/>
    <row r="732" s="3" customFormat="1" ht="15" x14ac:dyDescent="0.2"/>
    <row r="733" s="3" customFormat="1" ht="15" x14ac:dyDescent="0.2"/>
    <row r="734" s="3" customFormat="1" ht="15" x14ac:dyDescent="0.2"/>
    <row r="735" s="3" customFormat="1" ht="15" x14ac:dyDescent="0.2"/>
    <row r="736" s="3" customFormat="1" ht="15" x14ac:dyDescent="0.2"/>
    <row r="737" s="3" customFormat="1" ht="15" x14ac:dyDescent="0.2"/>
    <row r="738" s="3" customFormat="1" ht="15" x14ac:dyDescent="0.2"/>
    <row r="739" s="3" customFormat="1" ht="15" x14ac:dyDescent="0.2"/>
    <row r="740" s="3" customFormat="1" ht="15" x14ac:dyDescent="0.2"/>
    <row r="741" s="3" customFormat="1" ht="15" x14ac:dyDescent="0.2"/>
    <row r="742" s="3" customFormat="1" ht="15" x14ac:dyDescent="0.2"/>
    <row r="743" s="3" customFormat="1" ht="15" x14ac:dyDescent="0.2"/>
    <row r="744" s="3" customFormat="1" ht="15" x14ac:dyDescent="0.2"/>
    <row r="745" s="3" customFormat="1" ht="15" x14ac:dyDescent="0.2"/>
    <row r="746" s="3" customFormat="1" ht="15" x14ac:dyDescent="0.2"/>
    <row r="747" s="3" customFormat="1" ht="15" x14ac:dyDescent="0.2"/>
    <row r="748" s="3" customFormat="1" ht="15" x14ac:dyDescent="0.2"/>
    <row r="749" s="3" customFormat="1" ht="15" x14ac:dyDescent="0.2"/>
    <row r="750" s="3" customFormat="1" ht="15" x14ac:dyDescent="0.2"/>
    <row r="751" s="3" customFormat="1" ht="15" x14ac:dyDescent="0.2"/>
    <row r="752" s="3" customFormat="1" ht="15" x14ac:dyDescent="0.2"/>
    <row r="753" s="3" customFormat="1" ht="15" x14ac:dyDescent="0.2"/>
    <row r="754" s="3" customFormat="1" ht="15" x14ac:dyDescent="0.2"/>
    <row r="755" s="3" customFormat="1" ht="15" x14ac:dyDescent="0.2"/>
    <row r="756" s="3" customFormat="1" ht="15" x14ac:dyDescent="0.2"/>
    <row r="757" s="3" customFormat="1" ht="15" x14ac:dyDescent="0.2"/>
    <row r="758" s="3" customFormat="1" ht="15" x14ac:dyDescent="0.2"/>
    <row r="759" s="3" customFormat="1" ht="15" x14ac:dyDescent="0.2"/>
    <row r="760" s="3" customFormat="1" ht="15" x14ac:dyDescent="0.2"/>
    <row r="761" s="3" customFormat="1" ht="15" x14ac:dyDescent="0.2"/>
    <row r="762" s="3" customFormat="1" ht="15" x14ac:dyDescent="0.2"/>
    <row r="763" s="3" customFormat="1" ht="15" x14ac:dyDescent="0.2"/>
    <row r="764" s="3" customFormat="1" ht="15" x14ac:dyDescent="0.2"/>
    <row r="765" s="3" customFormat="1" ht="15" x14ac:dyDescent="0.2"/>
    <row r="766" s="3" customFormat="1" ht="15" x14ac:dyDescent="0.2"/>
    <row r="767" s="3" customFormat="1" ht="15" x14ac:dyDescent="0.2"/>
    <row r="768" s="3" customFormat="1" ht="15" x14ac:dyDescent="0.2"/>
    <row r="769" s="3" customFormat="1" ht="15" x14ac:dyDescent="0.2"/>
    <row r="770" s="3" customFormat="1" ht="15" x14ac:dyDescent="0.2"/>
    <row r="771" s="3" customFormat="1" ht="15" x14ac:dyDescent="0.2"/>
    <row r="772" s="3" customFormat="1" ht="15" x14ac:dyDescent="0.2"/>
    <row r="773" s="3" customFormat="1" ht="15" x14ac:dyDescent="0.2"/>
    <row r="774" s="3" customFormat="1" ht="15" x14ac:dyDescent="0.2"/>
    <row r="775" s="3" customFormat="1" ht="15" x14ac:dyDescent="0.2"/>
    <row r="776" s="3" customFormat="1" ht="15" x14ac:dyDescent="0.2"/>
    <row r="777" s="3" customFormat="1" ht="15" x14ac:dyDescent="0.2"/>
    <row r="778" s="3" customFormat="1" ht="15" x14ac:dyDescent="0.2"/>
    <row r="779" s="3" customFormat="1" ht="15" x14ac:dyDescent="0.2"/>
    <row r="780" s="3" customFormat="1" ht="15" x14ac:dyDescent="0.2"/>
    <row r="781" s="3" customFormat="1" ht="15" x14ac:dyDescent="0.2"/>
    <row r="782" s="3" customFormat="1" ht="15" x14ac:dyDescent="0.2"/>
    <row r="783" s="3" customFormat="1" ht="15" x14ac:dyDescent="0.2"/>
    <row r="784" s="3" customFormat="1" ht="15" x14ac:dyDescent="0.2"/>
    <row r="785" s="3" customFormat="1" ht="15" x14ac:dyDescent="0.2"/>
    <row r="786" s="3" customFormat="1" ht="15" x14ac:dyDescent="0.2"/>
    <row r="787" s="3" customFormat="1" ht="15" x14ac:dyDescent="0.2"/>
    <row r="788" s="3" customFormat="1" ht="15" x14ac:dyDescent="0.2"/>
    <row r="789" s="3" customFormat="1" ht="15" x14ac:dyDescent="0.2"/>
    <row r="790" s="3" customFormat="1" ht="15" x14ac:dyDescent="0.2"/>
    <row r="791" s="3" customFormat="1" ht="15" x14ac:dyDescent="0.2"/>
    <row r="792" s="3" customFormat="1" ht="15" x14ac:dyDescent="0.2"/>
    <row r="793" s="3" customFormat="1" ht="15" x14ac:dyDescent="0.2"/>
    <row r="794" s="3" customFormat="1" ht="15" x14ac:dyDescent="0.2"/>
    <row r="795" s="3" customFormat="1" ht="15" x14ac:dyDescent="0.2"/>
    <row r="796" s="3" customFormat="1" ht="15" x14ac:dyDescent="0.2"/>
    <row r="797" s="3" customFormat="1" ht="15" x14ac:dyDescent="0.2"/>
    <row r="798" s="3" customFormat="1" ht="15" x14ac:dyDescent="0.2"/>
    <row r="799" s="3" customFormat="1" ht="15" x14ac:dyDescent="0.2"/>
    <row r="800" s="3" customFormat="1" ht="15" x14ac:dyDescent="0.2"/>
    <row r="801" s="3" customFormat="1" ht="15" x14ac:dyDescent="0.2"/>
    <row r="802" s="3" customFormat="1" ht="15" x14ac:dyDescent="0.2"/>
    <row r="803" s="3" customFormat="1" ht="15" x14ac:dyDescent="0.2"/>
    <row r="804" s="3" customFormat="1" ht="15" x14ac:dyDescent="0.2"/>
    <row r="805" s="3" customFormat="1" ht="15" x14ac:dyDescent="0.2"/>
    <row r="806" s="3" customFormat="1" ht="15" x14ac:dyDescent="0.2"/>
    <row r="807" s="3" customFormat="1" ht="15" x14ac:dyDescent="0.2"/>
    <row r="808" s="3" customFormat="1" ht="15" x14ac:dyDescent="0.2"/>
    <row r="809" s="3" customFormat="1" ht="15" x14ac:dyDescent="0.2"/>
    <row r="810" s="3" customFormat="1" ht="15" x14ac:dyDescent="0.2"/>
    <row r="811" s="3" customFormat="1" ht="15" x14ac:dyDescent="0.2"/>
    <row r="812" s="3" customFormat="1" ht="15" x14ac:dyDescent="0.2"/>
    <row r="813" s="3" customFormat="1" ht="15" x14ac:dyDescent="0.2"/>
    <row r="814" s="3" customFormat="1" ht="15" x14ac:dyDescent="0.2"/>
    <row r="815" s="3" customFormat="1" ht="15" x14ac:dyDescent="0.2"/>
    <row r="816" s="3" customFormat="1" ht="15" x14ac:dyDescent="0.2"/>
    <row r="817" s="3" customFormat="1" ht="15" x14ac:dyDescent="0.2"/>
    <row r="818" s="3" customFormat="1" ht="15" x14ac:dyDescent="0.2"/>
    <row r="819" s="3" customFormat="1" ht="15" x14ac:dyDescent="0.2"/>
    <row r="820" s="3" customFormat="1" ht="15" x14ac:dyDescent="0.2"/>
    <row r="821" s="3" customFormat="1" ht="15" x14ac:dyDescent="0.2"/>
    <row r="822" s="3" customFormat="1" ht="15" x14ac:dyDescent="0.2"/>
    <row r="823" s="3" customFormat="1" ht="15" x14ac:dyDescent="0.2"/>
    <row r="824" s="3" customFormat="1" ht="15" x14ac:dyDescent="0.2"/>
    <row r="825" s="3" customFormat="1" ht="15" x14ac:dyDescent="0.2"/>
    <row r="826" s="3" customFormat="1" ht="15" x14ac:dyDescent="0.2"/>
    <row r="827" s="3" customFormat="1" ht="15" x14ac:dyDescent="0.2"/>
    <row r="828" s="3" customFormat="1" ht="15" x14ac:dyDescent="0.2"/>
    <row r="829" s="3" customFormat="1" ht="15" x14ac:dyDescent="0.2"/>
    <row r="830" s="3" customFormat="1" ht="15" x14ac:dyDescent="0.2"/>
    <row r="831" s="3" customFormat="1" ht="15" x14ac:dyDescent="0.2"/>
    <row r="832" s="3" customFormat="1" ht="15" x14ac:dyDescent="0.2"/>
    <row r="833" s="3" customFormat="1" ht="15" x14ac:dyDescent="0.2"/>
    <row r="834" s="3" customFormat="1" ht="15" x14ac:dyDescent="0.2"/>
    <row r="835" s="3" customFormat="1" ht="15" x14ac:dyDescent="0.2"/>
    <row r="836" s="3" customFormat="1" ht="15" x14ac:dyDescent="0.2"/>
    <row r="837" s="3" customFormat="1" ht="15" x14ac:dyDescent="0.2"/>
    <row r="838" s="3" customFormat="1" ht="15" x14ac:dyDescent="0.2"/>
    <row r="839" s="3" customFormat="1" ht="15" x14ac:dyDescent="0.2"/>
    <row r="840" s="3" customFormat="1" ht="15" x14ac:dyDescent="0.2"/>
    <row r="841" s="3" customFormat="1" ht="15" x14ac:dyDescent="0.2"/>
    <row r="842" s="3" customFormat="1" ht="15" x14ac:dyDescent="0.2"/>
    <row r="843" s="3" customFormat="1" ht="15" x14ac:dyDescent="0.2"/>
    <row r="844" s="3" customFormat="1" ht="15" x14ac:dyDescent="0.2"/>
    <row r="845" s="3" customFormat="1" ht="15" x14ac:dyDescent="0.2"/>
    <row r="846" s="3" customFormat="1" ht="15" x14ac:dyDescent="0.2"/>
    <row r="847" s="3" customFormat="1" ht="15" x14ac:dyDescent="0.2"/>
    <row r="848" s="3" customFormat="1" ht="15" x14ac:dyDescent="0.2"/>
    <row r="849" s="3" customFormat="1" ht="15" x14ac:dyDescent="0.2"/>
    <row r="850" s="3" customFormat="1" ht="15" x14ac:dyDescent="0.2"/>
    <row r="851" s="3" customFormat="1" ht="15" x14ac:dyDescent="0.2"/>
    <row r="852" s="3" customFormat="1" ht="15" x14ac:dyDescent="0.2"/>
    <row r="853" s="3" customFormat="1" ht="15" x14ac:dyDescent="0.2"/>
    <row r="854" s="3" customFormat="1" ht="15" x14ac:dyDescent="0.2"/>
    <row r="855" s="3" customFormat="1" ht="15" x14ac:dyDescent="0.2"/>
    <row r="856" s="3" customFormat="1" ht="15" x14ac:dyDescent="0.2"/>
    <row r="857" s="3" customFormat="1" ht="15" x14ac:dyDescent="0.2"/>
    <row r="858" s="3" customFormat="1" ht="15" x14ac:dyDescent="0.2"/>
    <row r="859" s="3" customFormat="1" ht="15" x14ac:dyDescent="0.2"/>
    <row r="860" s="3" customFormat="1" ht="15" x14ac:dyDescent="0.2"/>
    <row r="861" s="3" customFormat="1" ht="15" x14ac:dyDescent="0.2"/>
    <row r="862" s="3" customFormat="1" ht="15" x14ac:dyDescent="0.2"/>
    <row r="863" s="3" customFormat="1" ht="15" x14ac:dyDescent="0.2"/>
    <row r="864" s="3" customFormat="1" ht="15" x14ac:dyDescent="0.2"/>
    <row r="865" s="3" customFormat="1" ht="15" x14ac:dyDescent="0.2"/>
    <row r="866" s="3" customFormat="1" ht="15" x14ac:dyDescent="0.2"/>
    <row r="867" s="3" customFormat="1" ht="15" x14ac:dyDescent="0.2"/>
    <row r="868" s="3" customFormat="1" ht="15" x14ac:dyDescent="0.2"/>
    <row r="869" s="3" customFormat="1" ht="15" x14ac:dyDescent="0.2"/>
    <row r="870" s="3" customFormat="1" ht="15" x14ac:dyDescent="0.2"/>
    <row r="871" s="3" customFormat="1" ht="15" x14ac:dyDescent="0.2"/>
    <row r="872" s="3" customFormat="1" ht="15" x14ac:dyDescent="0.2"/>
    <row r="873" s="3" customFormat="1" ht="15" x14ac:dyDescent="0.2"/>
    <row r="874" s="3" customFormat="1" ht="15" x14ac:dyDescent="0.2"/>
    <row r="875" s="3" customFormat="1" ht="15" x14ac:dyDescent="0.2"/>
    <row r="876" s="3" customFormat="1" ht="15" x14ac:dyDescent="0.2"/>
    <row r="877" s="3" customFormat="1" ht="15" x14ac:dyDescent="0.2"/>
    <row r="878" s="3" customFormat="1" ht="15" x14ac:dyDescent="0.2"/>
    <row r="879" s="3" customFormat="1" ht="15" x14ac:dyDescent="0.2"/>
    <row r="880" s="3" customFormat="1" ht="15" x14ac:dyDescent="0.2"/>
    <row r="881" s="3" customFormat="1" ht="15" x14ac:dyDescent="0.2"/>
    <row r="882" s="3" customFormat="1" ht="15" x14ac:dyDescent="0.2"/>
    <row r="883" s="3" customFormat="1" ht="15" x14ac:dyDescent="0.2"/>
    <row r="884" s="3" customFormat="1" ht="15" x14ac:dyDescent="0.2"/>
    <row r="885" s="3" customFormat="1" ht="15" x14ac:dyDescent="0.2"/>
    <row r="886" s="3" customFormat="1" ht="15" x14ac:dyDescent="0.2"/>
    <row r="887" s="3" customFormat="1" ht="15" x14ac:dyDescent="0.2"/>
    <row r="888" s="3" customFormat="1" ht="15" x14ac:dyDescent="0.2"/>
    <row r="889" s="3" customFormat="1" ht="15" x14ac:dyDescent="0.2"/>
    <row r="890" s="3" customFormat="1" ht="15" x14ac:dyDescent="0.2"/>
    <row r="891" s="3" customFormat="1" ht="15" x14ac:dyDescent="0.2"/>
    <row r="892" s="3" customFormat="1" ht="15" x14ac:dyDescent="0.2"/>
    <row r="893" s="3" customFormat="1" ht="15" x14ac:dyDescent="0.2"/>
    <row r="894" s="3" customFormat="1" ht="15" x14ac:dyDescent="0.2"/>
    <row r="895" s="3" customFormat="1" ht="15" x14ac:dyDescent="0.2"/>
    <row r="896" s="3" customFormat="1" ht="15" x14ac:dyDescent="0.2"/>
    <row r="897" s="3" customFormat="1" ht="15" x14ac:dyDescent="0.2"/>
    <row r="898" s="3" customFormat="1" ht="15" x14ac:dyDescent="0.2"/>
    <row r="899" s="3" customFormat="1" ht="15" x14ac:dyDescent="0.2"/>
    <row r="900" s="3" customFormat="1" ht="15" x14ac:dyDescent="0.2"/>
    <row r="901" s="3" customFormat="1" ht="15" x14ac:dyDescent="0.2"/>
    <row r="902" s="3" customFormat="1" ht="15" x14ac:dyDescent="0.2"/>
    <row r="903" s="3" customFormat="1" ht="15" x14ac:dyDescent="0.2"/>
    <row r="904" s="3" customFormat="1" ht="15" x14ac:dyDescent="0.2"/>
    <row r="905" s="3" customFormat="1" ht="15" x14ac:dyDescent="0.2"/>
    <row r="906" s="3" customFormat="1" ht="15" x14ac:dyDescent="0.2"/>
    <row r="907" s="3" customFormat="1" ht="15" x14ac:dyDescent="0.2"/>
    <row r="908" s="3" customFormat="1" ht="15" x14ac:dyDescent="0.2"/>
    <row r="909" s="3" customFormat="1" ht="15" x14ac:dyDescent="0.2"/>
    <row r="910" s="3" customFormat="1" ht="15" x14ac:dyDescent="0.2"/>
    <row r="911" s="3" customFormat="1" ht="15" x14ac:dyDescent="0.2"/>
    <row r="912" s="3" customFormat="1" ht="15" x14ac:dyDescent="0.2"/>
    <row r="913" s="3" customFormat="1" ht="15" x14ac:dyDescent="0.2"/>
    <row r="914" s="3" customFormat="1" ht="15" x14ac:dyDescent="0.2"/>
    <row r="915" s="3" customFormat="1" ht="15" x14ac:dyDescent="0.2"/>
    <row r="916" s="3" customFormat="1" ht="15" x14ac:dyDescent="0.2"/>
    <row r="917" s="3" customFormat="1" ht="15" x14ac:dyDescent="0.2"/>
    <row r="918" s="3" customFormat="1" ht="15" x14ac:dyDescent="0.2"/>
    <row r="919" s="3" customFormat="1" ht="15" x14ac:dyDescent="0.2"/>
    <row r="920" s="3" customFormat="1" ht="15" x14ac:dyDescent="0.2"/>
    <row r="921" s="3" customFormat="1" ht="15" x14ac:dyDescent="0.2"/>
    <row r="922" s="3" customFormat="1" ht="15" x14ac:dyDescent="0.2"/>
    <row r="923" s="3" customFormat="1" ht="15" x14ac:dyDescent="0.2"/>
    <row r="924" s="3" customFormat="1" ht="15" x14ac:dyDescent="0.2"/>
    <row r="925" s="3" customFormat="1" ht="15" x14ac:dyDescent="0.2"/>
    <row r="926" s="3" customFormat="1" ht="15" x14ac:dyDescent="0.2"/>
    <row r="927" s="3" customFormat="1" ht="15" x14ac:dyDescent="0.2"/>
    <row r="928" s="3" customFormat="1" ht="15" x14ac:dyDescent="0.2"/>
    <row r="929" s="3" customFormat="1" ht="15" x14ac:dyDescent="0.2"/>
    <row r="930" s="3" customFormat="1" ht="15" x14ac:dyDescent="0.2"/>
    <row r="931" s="3" customFormat="1" ht="15" x14ac:dyDescent="0.2"/>
    <row r="932" s="3" customFormat="1" ht="15" x14ac:dyDescent="0.2"/>
    <row r="933" s="3" customFormat="1" ht="15" x14ac:dyDescent="0.2"/>
    <row r="934" s="3" customFormat="1" ht="15" x14ac:dyDescent="0.2"/>
    <row r="935" s="3" customFormat="1" ht="15" x14ac:dyDescent="0.2"/>
    <row r="936" s="3" customFormat="1" ht="15" x14ac:dyDescent="0.2"/>
    <row r="937" s="3" customFormat="1" ht="15" x14ac:dyDescent="0.2"/>
    <row r="938" s="3" customFormat="1" ht="15" x14ac:dyDescent="0.2"/>
    <row r="939" s="3" customFormat="1" ht="15" x14ac:dyDescent="0.2"/>
    <row r="940" s="3" customFormat="1" ht="15" x14ac:dyDescent="0.2"/>
    <row r="941" s="3" customFormat="1" ht="15" x14ac:dyDescent="0.2"/>
    <row r="942" s="3" customFormat="1" ht="15" x14ac:dyDescent="0.2"/>
    <row r="943" s="3" customFormat="1" ht="15" x14ac:dyDescent="0.2"/>
    <row r="944" s="3" customFormat="1" ht="15" x14ac:dyDescent="0.2"/>
    <row r="945" s="3" customFormat="1" ht="15" x14ac:dyDescent="0.2"/>
    <row r="946" s="3" customFormat="1" ht="15" x14ac:dyDescent="0.2"/>
    <row r="947" s="3" customFormat="1" ht="15" x14ac:dyDescent="0.2"/>
    <row r="948" s="3" customFormat="1" ht="15" x14ac:dyDescent="0.2"/>
    <row r="949" s="3" customFormat="1" ht="15" x14ac:dyDescent="0.2"/>
    <row r="950" s="3" customFormat="1" ht="15" x14ac:dyDescent="0.2"/>
    <row r="951" s="3" customFormat="1" ht="15" x14ac:dyDescent="0.2"/>
    <row r="952" s="3" customFormat="1" ht="15" x14ac:dyDescent="0.2"/>
    <row r="953" s="3" customFormat="1" ht="15" x14ac:dyDescent="0.2"/>
    <row r="954" s="3" customFormat="1" ht="15" x14ac:dyDescent="0.2"/>
    <row r="955" s="3" customFormat="1" ht="15" x14ac:dyDescent="0.2"/>
    <row r="956" s="3" customFormat="1" ht="15" x14ac:dyDescent="0.2"/>
    <row r="957" s="3" customFormat="1" ht="15" x14ac:dyDescent="0.2"/>
    <row r="958" s="3" customFormat="1" ht="15" x14ac:dyDescent="0.2"/>
    <row r="959" s="3" customFormat="1" ht="15" x14ac:dyDescent="0.2"/>
    <row r="960" s="3" customFormat="1" ht="15" x14ac:dyDescent="0.2"/>
    <row r="961" s="3" customFormat="1" ht="15" x14ac:dyDescent="0.2"/>
    <row r="962" s="3" customFormat="1" ht="15" x14ac:dyDescent="0.2"/>
    <row r="963" s="3" customFormat="1" ht="15" x14ac:dyDescent="0.2"/>
    <row r="964" s="3" customFormat="1" ht="15" x14ac:dyDescent="0.2"/>
    <row r="965" s="3" customFormat="1" ht="15" x14ac:dyDescent="0.2"/>
    <row r="966" s="3" customFormat="1" ht="15" x14ac:dyDescent="0.2"/>
    <row r="967" s="3" customFormat="1" ht="15" x14ac:dyDescent="0.2"/>
    <row r="968" s="3" customFormat="1" ht="15" x14ac:dyDescent="0.2"/>
    <row r="969" s="3" customFormat="1" ht="15" x14ac:dyDescent="0.2"/>
    <row r="970" s="3" customFormat="1" ht="15" x14ac:dyDescent="0.2"/>
    <row r="971" s="3" customFormat="1" ht="15" x14ac:dyDescent="0.2"/>
    <row r="972" s="3" customFormat="1" ht="15" x14ac:dyDescent="0.2"/>
    <row r="973" s="3" customFormat="1" ht="15" x14ac:dyDescent="0.2"/>
    <row r="974" s="3" customFormat="1" ht="15" x14ac:dyDescent="0.2"/>
    <row r="975" s="3" customFormat="1" ht="15" x14ac:dyDescent="0.2"/>
    <row r="976" s="3" customFormat="1" ht="15" x14ac:dyDescent="0.2"/>
    <row r="977" s="3" customFormat="1" ht="15" x14ac:dyDescent="0.2"/>
    <row r="978" s="3" customFormat="1" ht="15" x14ac:dyDescent="0.2"/>
    <row r="979" s="3" customFormat="1" ht="15" x14ac:dyDescent="0.2"/>
    <row r="980" s="3" customFormat="1" ht="15" x14ac:dyDescent="0.2"/>
    <row r="981" s="3" customFormat="1" ht="15" x14ac:dyDescent="0.2"/>
    <row r="982" s="3" customFormat="1" ht="15" x14ac:dyDescent="0.2"/>
    <row r="983" s="3" customFormat="1" ht="15" x14ac:dyDescent="0.2"/>
    <row r="984" s="3" customFormat="1" ht="15" x14ac:dyDescent="0.2"/>
    <row r="985" s="3" customFormat="1" ht="15" x14ac:dyDescent="0.2"/>
    <row r="986" s="3" customFormat="1" ht="15" x14ac:dyDescent="0.2"/>
    <row r="987" s="3" customFormat="1" ht="15" x14ac:dyDescent="0.2"/>
    <row r="988" s="3" customFormat="1" ht="15" x14ac:dyDescent="0.2"/>
    <row r="989" s="3" customFormat="1" ht="15" x14ac:dyDescent="0.2"/>
    <row r="990" s="3" customFormat="1" ht="15" x14ac:dyDescent="0.2"/>
    <row r="991" s="3" customFormat="1" ht="15" x14ac:dyDescent="0.2"/>
    <row r="992" s="3" customFormat="1" ht="15" x14ac:dyDescent="0.2"/>
    <row r="993" s="3" customFormat="1" ht="15" x14ac:dyDescent="0.2"/>
    <row r="994" s="3" customFormat="1" ht="15" x14ac:dyDescent="0.2"/>
    <row r="995" s="3" customFormat="1" ht="15" x14ac:dyDescent="0.2"/>
    <row r="996" s="3" customFormat="1" ht="15" x14ac:dyDescent="0.2"/>
    <row r="997" s="3" customFormat="1" ht="15" x14ac:dyDescent="0.2"/>
    <row r="998" s="3" customFormat="1" ht="15" x14ac:dyDescent="0.2"/>
    <row r="999" s="3" customFormat="1" ht="15" x14ac:dyDescent="0.2"/>
    <row r="1000" s="3" customFormat="1" ht="15" x14ac:dyDescent="0.2"/>
    <row r="1001" s="3" customFormat="1" ht="15" x14ac:dyDescent="0.2"/>
    <row r="1002" s="3" customFormat="1" ht="15" x14ac:dyDescent="0.2"/>
    <row r="1003" s="3" customFormat="1" ht="15" x14ac:dyDescent="0.2"/>
    <row r="1004" s="3" customFormat="1" ht="15" x14ac:dyDescent="0.2"/>
    <row r="1005" s="3" customFormat="1" ht="15" x14ac:dyDescent="0.2"/>
    <row r="1006" s="3" customFormat="1" ht="15" x14ac:dyDescent="0.2"/>
    <row r="1007" s="3" customFormat="1" ht="15" x14ac:dyDescent="0.2"/>
    <row r="1008" s="3" customFormat="1" ht="15" x14ac:dyDescent="0.2"/>
    <row r="1009" s="3" customFormat="1" ht="15" x14ac:dyDescent="0.2"/>
    <row r="1010" s="3" customFormat="1" ht="15" x14ac:dyDescent="0.2"/>
    <row r="1011" s="3" customFormat="1" ht="15" x14ac:dyDescent="0.2"/>
    <row r="1012" s="3" customFormat="1" ht="15" x14ac:dyDescent="0.2"/>
    <row r="1013" s="3" customFormat="1" ht="15" x14ac:dyDescent="0.2"/>
    <row r="1014" s="3" customFormat="1" ht="15" x14ac:dyDescent="0.2"/>
    <row r="1015" s="3" customFormat="1" ht="15" x14ac:dyDescent="0.2"/>
    <row r="1016" s="3" customFormat="1" ht="15" x14ac:dyDescent="0.2"/>
    <row r="1017" s="3" customFormat="1" ht="15" x14ac:dyDescent="0.2"/>
    <row r="1018" s="3" customFormat="1" ht="15" x14ac:dyDescent="0.2"/>
    <row r="1019" s="3" customFormat="1" ht="15" x14ac:dyDescent="0.2"/>
    <row r="1020" s="3" customFormat="1" ht="15" x14ac:dyDescent="0.2"/>
    <row r="1021" s="3" customFormat="1" ht="15" x14ac:dyDescent="0.2"/>
    <row r="1022" s="3" customFormat="1" ht="15" x14ac:dyDescent="0.2"/>
    <row r="1023" s="3" customFormat="1" ht="15" x14ac:dyDescent="0.2"/>
    <row r="1024" s="3" customFormat="1" ht="15" x14ac:dyDescent="0.2"/>
    <row r="1025" s="3" customFormat="1" ht="15" x14ac:dyDescent="0.2"/>
    <row r="1026" s="3" customFormat="1" ht="15" x14ac:dyDescent="0.2"/>
    <row r="1027" s="3" customFormat="1" ht="15" x14ac:dyDescent="0.2"/>
    <row r="1028" s="3" customFormat="1" ht="15" x14ac:dyDescent="0.2"/>
    <row r="1029" s="3" customFormat="1" ht="15" x14ac:dyDescent="0.2"/>
    <row r="1030" s="3" customFormat="1" ht="15" x14ac:dyDescent="0.2"/>
    <row r="1031" s="3" customFormat="1" ht="15" x14ac:dyDescent="0.2"/>
    <row r="1032" s="3" customFormat="1" ht="15" x14ac:dyDescent="0.2"/>
    <row r="1033" s="3" customFormat="1" ht="15" x14ac:dyDescent="0.2"/>
    <row r="1034" s="3" customFormat="1" ht="15" x14ac:dyDescent="0.2"/>
    <row r="1035" s="3" customFormat="1" ht="15" x14ac:dyDescent="0.2"/>
    <row r="1036" s="3" customFormat="1" ht="15" x14ac:dyDescent="0.2"/>
    <row r="1037" s="3" customFormat="1" ht="15" x14ac:dyDescent="0.2"/>
    <row r="1038" s="3" customFormat="1" ht="15" x14ac:dyDescent="0.2"/>
    <row r="1039" s="3" customFormat="1" ht="15" x14ac:dyDescent="0.2"/>
    <row r="1040" s="3" customFormat="1" ht="15" x14ac:dyDescent="0.2"/>
    <row r="1041" s="3" customFormat="1" ht="15" x14ac:dyDescent="0.2"/>
    <row r="1042" s="3" customFormat="1" ht="15" x14ac:dyDescent="0.2"/>
    <row r="1043" s="3" customFormat="1" ht="15" x14ac:dyDescent="0.2"/>
    <row r="1044" s="3" customFormat="1" ht="15" x14ac:dyDescent="0.2"/>
    <row r="1045" s="3" customFormat="1" ht="15" x14ac:dyDescent="0.2"/>
    <row r="1046" s="3" customFormat="1" ht="15" x14ac:dyDescent="0.2"/>
    <row r="1047" s="3" customFormat="1" ht="15" x14ac:dyDescent="0.2"/>
    <row r="1048" s="3" customFormat="1" ht="15" x14ac:dyDescent="0.2"/>
    <row r="1049" s="3" customFormat="1" ht="15" x14ac:dyDescent="0.2"/>
    <row r="1050" s="3" customFormat="1" ht="15" x14ac:dyDescent="0.2"/>
    <row r="1051" s="3" customFormat="1" ht="15" x14ac:dyDescent="0.2"/>
    <row r="1052" s="3" customFormat="1" ht="15" x14ac:dyDescent="0.2"/>
    <row r="1053" s="3" customFormat="1" ht="15" x14ac:dyDescent="0.2"/>
    <row r="1054" s="3" customFormat="1" ht="15" x14ac:dyDescent="0.2"/>
    <row r="1055" s="3" customFormat="1" ht="15" x14ac:dyDescent="0.2"/>
    <row r="1056" s="3" customFormat="1" ht="15" x14ac:dyDescent="0.2"/>
    <row r="1057" s="3" customFormat="1" ht="15" x14ac:dyDescent="0.2"/>
    <row r="1058" s="3" customFormat="1" ht="15" x14ac:dyDescent="0.2"/>
    <row r="1059" s="3" customFormat="1" ht="15" x14ac:dyDescent="0.2"/>
    <row r="1060" s="3" customFormat="1" ht="15" x14ac:dyDescent="0.2"/>
    <row r="1061" s="3" customFormat="1" ht="15" x14ac:dyDescent="0.2"/>
    <row r="1062" s="3" customFormat="1" ht="15" x14ac:dyDescent="0.2"/>
    <row r="1063" s="3" customFormat="1" ht="15" x14ac:dyDescent="0.2"/>
    <row r="1064" s="3" customFormat="1" ht="15" x14ac:dyDescent="0.2"/>
    <row r="1065" s="3" customFormat="1" ht="15" x14ac:dyDescent="0.2"/>
    <row r="1066" s="3" customFormat="1" ht="15" x14ac:dyDescent="0.2"/>
    <row r="1067" s="3" customFormat="1" ht="15" x14ac:dyDescent="0.2"/>
    <row r="1068" s="3" customFormat="1" ht="15" x14ac:dyDescent="0.2"/>
    <row r="1069" s="3" customFormat="1" ht="15" x14ac:dyDescent="0.2"/>
    <row r="1070" s="3" customFormat="1" ht="15" x14ac:dyDescent="0.2"/>
    <row r="1071" s="3" customFormat="1" ht="15" x14ac:dyDescent="0.2"/>
    <row r="1072" s="3" customFormat="1" ht="15" x14ac:dyDescent="0.2"/>
    <row r="1073" s="3" customFormat="1" ht="15" x14ac:dyDescent="0.2"/>
    <row r="1074" s="3" customFormat="1" ht="15" x14ac:dyDescent="0.2"/>
    <row r="1075" s="3" customFormat="1" ht="15" x14ac:dyDescent="0.2"/>
    <row r="1076" s="3" customFormat="1" ht="15" x14ac:dyDescent="0.2"/>
    <row r="1077" s="3" customFormat="1" ht="15" x14ac:dyDescent="0.2"/>
    <row r="1078" s="3" customFormat="1" ht="15" x14ac:dyDescent="0.2"/>
    <row r="1079" s="3" customFormat="1" ht="15" x14ac:dyDescent="0.2"/>
    <row r="1080" s="3" customFormat="1" ht="15" x14ac:dyDescent="0.2"/>
    <row r="1081" s="3" customFormat="1" ht="15" x14ac:dyDescent="0.2"/>
    <row r="1082" s="3" customFormat="1" ht="15" x14ac:dyDescent="0.2"/>
    <row r="1083" s="3" customFormat="1" ht="15" x14ac:dyDescent="0.2"/>
    <row r="1084" s="3" customFormat="1" ht="15" x14ac:dyDescent="0.2"/>
    <row r="1085" s="3" customFormat="1" ht="15" x14ac:dyDescent="0.2"/>
    <row r="1086" s="3" customFormat="1" ht="15" x14ac:dyDescent="0.2"/>
    <row r="1087" s="3" customFormat="1" ht="15" x14ac:dyDescent="0.2"/>
    <row r="1088" s="3" customFormat="1" ht="15" x14ac:dyDescent="0.2"/>
    <row r="1089" s="3" customFormat="1" ht="15" x14ac:dyDescent="0.2"/>
    <row r="1090" s="3" customFormat="1" ht="15" x14ac:dyDescent="0.2"/>
    <row r="1091" s="3" customFormat="1" ht="15" x14ac:dyDescent="0.2"/>
    <row r="1092" s="3" customFormat="1" ht="15" x14ac:dyDescent="0.2"/>
    <row r="1093" s="3" customFormat="1" ht="15" x14ac:dyDescent="0.2"/>
    <row r="1094" s="3" customFormat="1" ht="15" x14ac:dyDescent="0.2"/>
    <row r="1095" s="3" customFormat="1" ht="15" x14ac:dyDescent="0.2"/>
    <row r="1096" s="3" customFormat="1" ht="15" x14ac:dyDescent="0.2"/>
    <row r="1097" s="3" customFormat="1" ht="15" x14ac:dyDescent="0.2"/>
    <row r="1098" s="3" customFormat="1" ht="15" x14ac:dyDescent="0.2"/>
    <row r="1099" s="3" customFormat="1" ht="15" x14ac:dyDescent="0.2"/>
    <row r="1100" s="3" customFormat="1" ht="15" x14ac:dyDescent="0.2"/>
    <row r="1101" s="3" customFormat="1" ht="15" x14ac:dyDescent="0.2"/>
    <row r="1102" s="3" customFormat="1" ht="15" x14ac:dyDescent="0.2"/>
    <row r="1103" s="3" customFormat="1" ht="15" x14ac:dyDescent="0.2"/>
    <row r="1104" s="3" customFormat="1" ht="15" x14ac:dyDescent="0.2"/>
    <row r="1105" s="3" customFormat="1" ht="15" x14ac:dyDescent="0.2"/>
    <row r="1106" s="3" customFormat="1" ht="15" x14ac:dyDescent="0.2"/>
    <row r="1107" s="3" customFormat="1" ht="15" x14ac:dyDescent="0.2"/>
    <row r="1108" s="3" customFormat="1" ht="15" x14ac:dyDescent="0.2"/>
    <row r="1109" s="3" customFormat="1" ht="15" x14ac:dyDescent="0.2"/>
    <row r="1110" s="3" customFormat="1" ht="15" x14ac:dyDescent="0.2"/>
    <row r="1111" s="3" customFormat="1" ht="15" x14ac:dyDescent="0.2"/>
    <row r="1112" s="3" customFormat="1" ht="15" x14ac:dyDescent="0.2"/>
    <row r="1113" s="3" customFormat="1" ht="15" x14ac:dyDescent="0.2"/>
    <row r="1114" s="3" customFormat="1" ht="15" x14ac:dyDescent="0.2"/>
    <row r="1115" s="3" customFormat="1" ht="15" x14ac:dyDescent="0.2"/>
    <row r="1116" s="3" customFormat="1" ht="15" x14ac:dyDescent="0.2"/>
    <row r="1117" s="3" customFormat="1" ht="15" x14ac:dyDescent="0.2"/>
    <row r="1118" s="3" customFormat="1" ht="15" x14ac:dyDescent="0.2"/>
    <row r="1119" s="3" customFormat="1" ht="15" x14ac:dyDescent="0.2"/>
    <row r="1120" s="3" customFormat="1" ht="15" x14ac:dyDescent="0.2"/>
    <row r="1121" s="3" customFormat="1" ht="15" x14ac:dyDescent="0.2"/>
    <row r="1122" s="3" customFormat="1" ht="15" x14ac:dyDescent="0.2"/>
    <row r="1123" s="3" customFormat="1" ht="15" x14ac:dyDescent="0.2"/>
    <row r="1124" s="3" customFormat="1" ht="15" x14ac:dyDescent="0.2"/>
    <row r="1125" s="3" customFormat="1" ht="15" x14ac:dyDescent="0.2"/>
    <row r="1126" s="3" customFormat="1" ht="15" x14ac:dyDescent="0.2"/>
    <row r="1127" s="3" customFormat="1" ht="15" x14ac:dyDescent="0.2"/>
    <row r="1128" s="3" customFormat="1" ht="15" x14ac:dyDescent="0.2"/>
    <row r="1129" s="3" customFormat="1" ht="15" x14ac:dyDescent="0.2"/>
    <row r="1130" s="3" customFormat="1" ht="15" x14ac:dyDescent="0.2"/>
    <row r="1131" s="3" customFormat="1" ht="15" x14ac:dyDescent="0.2"/>
    <row r="1132" s="3" customFormat="1" ht="15" x14ac:dyDescent="0.2"/>
    <row r="1133" s="3" customFormat="1" ht="15" x14ac:dyDescent="0.2"/>
    <row r="1134" s="3" customFormat="1" ht="15" x14ac:dyDescent="0.2"/>
    <row r="1135" s="3" customFormat="1" ht="15" x14ac:dyDescent="0.2"/>
    <row r="1136" s="3" customFormat="1" ht="15" x14ac:dyDescent="0.2"/>
    <row r="1137" s="3" customFormat="1" ht="15" x14ac:dyDescent="0.2"/>
    <row r="1138" s="3" customFormat="1" ht="15" x14ac:dyDescent="0.2"/>
    <row r="1139" s="3" customFormat="1" ht="15" x14ac:dyDescent="0.2"/>
    <row r="1140" s="3" customFormat="1" ht="15" x14ac:dyDescent="0.2"/>
    <row r="1141" s="3" customFormat="1" ht="15" x14ac:dyDescent="0.2"/>
    <row r="1142" s="3" customFormat="1" ht="15" x14ac:dyDescent="0.2"/>
    <row r="1143" s="3" customFormat="1" ht="15" x14ac:dyDescent="0.2"/>
    <row r="1144" s="3" customFormat="1" ht="15" x14ac:dyDescent="0.2"/>
    <row r="1145" s="3" customFormat="1" ht="15" x14ac:dyDescent="0.2"/>
    <row r="1146" s="3" customFormat="1" ht="15" x14ac:dyDescent="0.2"/>
    <row r="1147" s="3" customFormat="1" ht="15" x14ac:dyDescent="0.2"/>
    <row r="1148" s="3" customFormat="1" ht="15" x14ac:dyDescent="0.2"/>
    <row r="1149" s="3" customFormat="1" ht="15" x14ac:dyDescent="0.2"/>
    <row r="1150" s="3" customFormat="1" ht="15" x14ac:dyDescent="0.2"/>
    <row r="1151" s="3" customFormat="1" ht="15" x14ac:dyDescent="0.2"/>
  </sheetData>
  <mergeCells count="10">
    <mergeCell ref="G14:G15"/>
    <mergeCell ref="H14:H15"/>
    <mergeCell ref="B6:F6"/>
    <mergeCell ref="C8:F8"/>
    <mergeCell ref="A4:G4"/>
    <mergeCell ref="B14:B15"/>
    <mergeCell ref="C14:C15"/>
    <mergeCell ref="D14:D15"/>
    <mergeCell ref="E14:E15"/>
    <mergeCell ref="F14:F15"/>
  </mergeCells>
  <dataValidations count="4">
    <dataValidation type="list" allowBlank="1" showInputMessage="1" showErrorMessage="1" sqref="D10" xr:uid="{00000000-0002-0000-0700-000000000000}">
      <formula1>"Sosial, Eksakta"</formula1>
    </dataValidation>
    <dataValidation type="list" allowBlank="1" showInputMessage="1" showErrorMessage="1" sqref="F17:F29" xr:uid="{00000000-0002-0000-0700-000001000000}">
      <formula1>"Ya, Tidak"</formula1>
    </dataValidation>
    <dataValidation type="list" allowBlank="1" showInputMessage="1" showErrorMessage="1" sqref="E17:E29" xr:uid="{00000000-0002-0000-0700-000002000000}">
      <formula1>"Asisten Ahli, Lektor, Lektor Kepala, Guru Besar"</formula1>
    </dataValidation>
    <dataValidation type="list" allowBlank="1" showInputMessage="1" showErrorMessage="1" sqref="G17:G29" xr:uid="{00000000-0002-0000-0700-000003000000}">
      <formula1>"S1,S2,S3"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C9E73-A010-4FED-B5BA-ABAA75CA468F}">
  <sheetPr>
    <tabColor rgb="FF00FF00"/>
  </sheetPr>
  <dimension ref="A1:BU23"/>
  <sheetViews>
    <sheetView topLeftCell="E16" workbookViewId="0" xr3:uid="{A5DDD50B-75BE-59CD-B89E-11A77EB9732C}">
      <selection activeCell="L22" sqref="L22"/>
    </sheetView>
  </sheetViews>
  <sheetFormatPr defaultColWidth="10.8515625" defaultRowHeight="18.75" x14ac:dyDescent="0.25"/>
  <cols>
    <col min="1" max="1" width="7.2734375" style="5" customWidth="1"/>
    <col min="2" max="2" width="7.02734375" style="5" customWidth="1"/>
    <col min="3" max="3" width="54.0078125" style="5" customWidth="1"/>
    <col min="4" max="4" width="10.8515625" style="5"/>
    <col min="5" max="5" width="10.6015625" style="5" customWidth="1"/>
    <col min="6" max="6" width="10.8515625" style="5"/>
    <col min="7" max="7" width="11.8359375" style="5" customWidth="1"/>
    <col min="8" max="8" width="12.453125" style="5" customWidth="1"/>
    <col min="9" max="73" width="10.8515625" style="5"/>
    <col min="74" max="16384" width="10.8515625" style="1"/>
  </cols>
  <sheetData>
    <row r="1" spans="1:73" s="5" customFormat="1" x14ac:dyDescent="0.25"/>
    <row r="2" spans="1:73" s="5" customFormat="1" x14ac:dyDescent="0.25"/>
    <row r="3" spans="1:73" s="5" customFormat="1" x14ac:dyDescent="0.25"/>
    <row r="4" spans="1:73" s="5" customFormat="1" ht="32.1" customHeight="1" x14ac:dyDescent="0.25">
      <c r="A4" s="370" t="s">
        <v>497</v>
      </c>
      <c r="B4" s="370"/>
      <c r="C4" s="370"/>
      <c r="D4" s="370"/>
      <c r="E4" s="370"/>
      <c r="F4" s="370"/>
      <c r="G4" s="370"/>
      <c r="H4" s="370"/>
      <c r="I4" s="370"/>
      <c r="J4" s="370"/>
      <c r="K4" s="370"/>
      <c r="L4" s="21"/>
      <c r="M4" s="21"/>
    </row>
    <row r="5" spans="1:73" s="5" customFormat="1" ht="39" customHeight="1" x14ac:dyDescent="0.25">
      <c r="A5" s="131" t="s">
        <v>141</v>
      </c>
      <c r="B5" s="406" t="s">
        <v>209</v>
      </c>
      <c r="C5" s="406"/>
      <c r="D5" s="406"/>
      <c r="E5" s="406"/>
      <c r="F5" s="406"/>
      <c r="G5" s="406"/>
      <c r="H5" s="406"/>
      <c r="I5" s="406"/>
      <c r="J5" s="406"/>
      <c r="K5" s="406"/>
    </row>
    <row r="6" spans="1:73" s="5" customFormat="1" x14ac:dyDescent="0.25">
      <c r="A6" s="131"/>
    </row>
    <row r="7" spans="1:73" x14ac:dyDescent="0.25">
      <c r="B7" s="360" t="s">
        <v>42</v>
      </c>
      <c r="C7" s="361" t="s">
        <v>43</v>
      </c>
      <c r="D7" s="417" t="s">
        <v>122</v>
      </c>
      <c r="E7" s="417"/>
      <c r="F7" s="417"/>
      <c r="G7" s="405" t="s">
        <v>126</v>
      </c>
      <c r="H7" s="405" t="s">
        <v>127</v>
      </c>
      <c r="I7" s="360" t="s">
        <v>347</v>
      </c>
      <c r="J7" s="360"/>
      <c r="K7" s="405" t="s">
        <v>129</v>
      </c>
    </row>
    <row r="8" spans="1:73" ht="35.25" x14ac:dyDescent="0.25">
      <c r="B8" s="360"/>
      <c r="C8" s="361"/>
      <c r="D8" s="30" t="s">
        <v>123</v>
      </c>
      <c r="E8" s="30" t="s">
        <v>125</v>
      </c>
      <c r="F8" s="30" t="s">
        <v>124</v>
      </c>
      <c r="G8" s="405"/>
      <c r="H8" s="405"/>
      <c r="I8" s="30" t="s">
        <v>128</v>
      </c>
      <c r="J8" s="30" t="s">
        <v>124</v>
      </c>
      <c r="K8" s="405"/>
    </row>
    <row r="9" spans="1:73" x14ac:dyDescent="0.25">
      <c r="B9" s="29" t="s">
        <v>52</v>
      </c>
      <c r="C9" s="29" t="s">
        <v>53</v>
      </c>
      <c r="D9" s="29" t="s">
        <v>54</v>
      </c>
      <c r="E9" s="29" t="s">
        <v>55</v>
      </c>
      <c r="F9" s="29" t="s">
        <v>56</v>
      </c>
      <c r="G9" s="29" t="s">
        <v>57</v>
      </c>
      <c r="H9" s="29" t="s">
        <v>58</v>
      </c>
      <c r="I9" s="29" t="s">
        <v>59</v>
      </c>
      <c r="J9" s="29" t="s">
        <v>60</v>
      </c>
      <c r="K9" s="29" t="s">
        <v>61</v>
      </c>
    </row>
    <row r="10" spans="1:73" customFormat="1" ht="39" customHeight="1" x14ac:dyDescent="0.2">
      <c r="A10" s="3"/>
      <c r="B10" s="76">
        <v>1</v>
      </c>
      <c r="C10" s="107" t="s">
        <v>568</v>
      </c>
      <c r="D10" s="73">
        <v>6.75</v>
      </c>
      <c r="E10" s="73">
        <v>0</v>
      </c>
      <c r="F10" s="73">
        <v>0</v>
      </c>
      <c r="G10" s="73">
        <v>2.58</v>
      </c>
      <c r="H10" s="73">
        <v>1.47</v>
      </c>
      <c r="I10" s="73">
        <v>2</v>
      </c>
      <c r="J10" s="73">
        <v>0</v>
      </c>
      <c r="K10" s="73">
        <f>SUM(D10:J10)</f>
        <v>12.8</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row>
    <row r="11" spans="1:73" customFormat="1" ht="39" customHeight="1" x14ac:dyDescent="0.2">
      <c r="A11" s="3"/>
      <c r="B11" s="76">
        <v>2</v>
      </c>
      <c r="C11" s="107" t="s">
        <v>569</v>
      </c>
      <c r="D11" s="73">
        <v>6.07</v>
      </c>
      <c r="E11" s="73">
        <v>0</v>
      </c>
      <c r="F11" s="73">
        <v>0</v>
      </c>
      <c r="G11" s="73">
        <v>2.66</v>
      </c>
      <c r="H11" s="73">
        <v>2.2000000000000002</v>
      </c>
      <c r="I11" s="73">
        <v>2</v>
      </c>
      <c r="J11" s="73">
        <v>0</v>
      </c>
      <c r="K11" s="73">
        <f t="shared" ref="K11:K18" si="0">SUM(D11:J11)</f>
        <v>12.93</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row>
    <row r="12" spans="1:73" customFormat="1" ht="39" customHeight="1" x14ac:dyDescent="0.2">
      <c r="A12" s="3"/>
      <c r="B12" s="76">
        <v>3</v>
      </c>
      <c r="C12" s="107" t="s">
        <v>570</v>
      </c>
      <c r="D12" s="73">
        <v>6.24</v>
      </c>
      <c r="E12" s="73">
        <v>0</v>
      </c>
      <c r="F12" s="73">
        <v>0</v>
      </c>
      <c r="G12" s="73">
        <v>2.52</v>
      </c>
      <c r="H12" s="73">
        <v>1.65</v>
      </c>
      <c r="I12" s="73">
        <v>2</v>
      </c>
      <c r="J12" s="73">
        <v>0</v>
      </c>
      <c r="K12" s="73">
        <f t="shared" si="0"/>
        <v>12.41</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row>
    <row r="13" spans="1:73" customFormat="1" ht="39" customHeight="1" x14ac:dyDescent="0.2">
      <c r="A13" s="3"/>
      <c r="B13" s="76">
        <v>4</v>
      </c>
      <c r="C13" s="107" t="s">
        <v>606</v>
      </c>
      <c r="D13" s="73">
        <v>5.0999999999999996</v>
      </c>
      <c r="E13" s="73">
        <v>0</v>
      </c>
      <c r="F13" s="73">
        <v>0</v>
      </c>
      <c r="G13" s="73">
        <v>2.65</v>
      </c>
      <c r="H13" s="73">
        <v>2</v>
      </c>
      <c r="I13" s="73">
        <v>3</v>
      </c>
      <c r="J13" s="73">
        <v>0</v>
      </c>
      <c r="K13" s="73">
        <f t="shared" si="0"/>
        <v>12.75</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row>
    <row r="14" spans="1:73" customFormat="1" ht="39" customHeight="1" x14ac:dyDescent="0.2">
      <c r="A14" s="3"/>
      <c r="B14" s="76">
        <v>5</v>
      </c>
      <c r="C14" s="107" t="s">
        <v>604</v>
      </c>
      <c r="D14" s="73">
        <v>6.53</v>
      </c>
      <c r="E14" s="73">
        <v>0</v>
      </c>
      <c r="F14" s="73">
        <v>0</v>
      </c>
      <c r="G14" s="73">
        <v>3.4</v>
      </c>
      <c r="H14" s="73">
        <v>2.4</v>
      </c>
      <c r="I14" s="73">
        <v>0</v>
      </c>
      <c r="J14" s="73">
        <v>0</v>
      </c>
      <c r="K14" s="73">
        <f t="shared" si="0"/>
        <v>12.33</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73" customFormat="1" ht="39" customHeight="1" x14ac:dyDescent="0.2">
      <c r="A15" s="3"/>
      <c r="B15" s="76">
        <v>6</v>
      </c>
      <c r="C15" s="107" t="s">
        <v>605</v>
      </c>
      <c r="D15" s="73">
        <v>6.2</v>
      </c>
      <c r="E15" s="73">
        <v>0</v>
      </c>
      <c r="F15" s="73">
        <v>0</v>
      </c>
      <c r="G15" s="73">
        <v>3.16</v>
      </c>
      <c r="H15" s="73">
        <v>1.6</v>
      </c>
      <c r="I15" s="73">
        <v>2</v>
      </c>
      <c r="J15" s="73">
        <v>0</v>
      </c>
      <c r="K15" s="73">
        <f t="shared" si="0"/>
        <v>12.959999999999999</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73" customFormat="1" ht="39" customHeight="1" x14ac:dyDescent="0.2">
      <c r="A16" s="3"/>
      <c r="B16" s="76">
        <v>7</v>
      </c>
      <c r="C16" s="107" t="s">
        <v>609</v>
      </c>
      <c r="D16" s="73">
        <v>6.37</v>
      </c>
      <c r="E16" s="73">
        <v>0</v>
      </c>
      <c r="F16" s="73">
        <v>0</v>
      </c>
      <c r="G16" s="73">
        <v>2.2999999999999998</v>
      </c>
      <c r="H16" s="73">
        <v>2.2000000000000002</v>
      </c>
      <c r="I16" s="73">
        <v>2</v>
      </c>
      <c r="J16" s="73">
        <v>0</v>
      </c>
      <c r="K16" s="73">
        <f t="shared" si="0"/>
        <v>12.870000000000001</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row>
    <row r="17" spans="1:73" customFormat="1" ht="39" customHeight="1" x14ac:dyDescent="0.2">
      <c r="A17" s="3"/>
      <c r="B17" s="76">
        <v>8</v>
      </c>
      <c r="C17" s="107" t="s">
        <v>612</v>
      </c>
      <c r="D17" s="73">
        <v>4.92</v>
      </c>
      <c r="E17" s="73">
        <v>0</v>
      </c>
      <c r="F17" s="73">
        <v>0</v>
      </c>
      <c r="G17" s="73">
        <v>3.27</v>
      </c>
      <c r="H17" s="73">
        <v>1.46</v>
      </c>
      <c r="I17" s="73">
        <v>2</v>
      </c>
      <c r="J17" s="73">
        <v>0</v>
      </c>
      <c r="K17" s="73">
        <f t="shared" si="0"/>
        <v>11.649999999999999</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row>
    <row r="18" spans="1:73" customFormat="1" ht="39" customHeight="1" x14ac:dyDescent="0.2">
      <c r="A18" s="3"/>
      <c r="B18" s="92">
        <v>9</v>
      </c>
      <c r="C18" s="19" t="s">
        <v>620</v>
      </c>
      <c r="D18" s="73">
        <v>4.92</v>
      </c>
      <c r="E18" s="73">
        <v>0</v>
      </c>
      <c r="F18" s="73">
        <v>0</v>
      </c>
      <c r="G18" s="73">
        <v>4.8</v>
      </c>
      <c r="H18" s="73">
        <v>2.7</v>
      </c>
      <c r="I18" s="73">
        <v>0</v>
      </c>
      <c r="J18" s="73">
        <v>0</v>
      </c>
      <c r="K18" s="73">
        <f t="shared" si="0"/>
        <v>12.419999999999998</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row>
    <row r="19" spans="1:73" customFormat="1" ht="33.950000000000003" customHeight="1" x14ac:dyDescent="0.2">
      <c r="A19" s="3"/>
      <c r="B19" s="415" t="s">
        <v>344</v>
      </c>
      <c r="C19" s="415"/>
      <c r="D19" s="85">
        <f t="shared" ref="D19:K19" si="1">SUM(D10:D18)</f>
        <v>53.100000000000009</v>
      </c>
      <c r="E19" s="85">
        <f t="shared" si="1"/>
        <v>0</v>
      </c>
      <c r="F19" s="85">
        <f t="shared" si="1"/>
        <v>0</v>
      </c>
      <c r="G19" s="85">
        <f t="shared" si="1"/>
        <v>27.34</v>
      </c>
      <c r="H19" s="85">
        <f t="shared" si="1"/>
        <v>17.68</v>
      </c>
      <c r="I19" s="85">
        <f t="shared" si="1"/>
        <v>15</v>
      </c>
      <c r="J19" s="85">
        <f t="shared" si="1"/>
        <v>0</v>
      </c>
      <c r="K19" s="85">
        <f t="shared" si="1"/>
        <v>113.11999999999999</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row>
    <row r="20" spans="1:73" customFormat="1" ht="33.950000000000003" customHeight="1" x14ac:dyDescent="0.2">
      <c r="A20" s="3"/>
      <c r="B20" s="415" t="s">
        <v>346</v>
      </c>
      <c r="C20" s="415"/>
      <c r="D20" s="110">
        <f t="shared" ref="D20:K20" si="2">AVERAGE(D10:D18)</f>
        <v>5.9000000000000012</v>
      </c>
      <c r="E20" s="110">
        <f t="shared" si="2"/>
        <v>0</v>
      </c>
      <c r="F20" s="110">
        <f t="shared" si="2"/>
        <v>0</v>
      </c>
      <c r="G20" s="110">
        <f t="shared" si="2"/>
        <v>3.0377777777777779</v>
      </c>
      <c r="H20" s="110">
        <f t="shared" si="2"/>
        <v>1.9644444444444444</v>
      </c>
      <c r="I20" s="110">
        <f t="shared" si="2"/>
        <v>1.6666666666666667</v>
      </c>
      <c r="J20" s="110">
        <f t="shared" si="2"/>
        <v>0</v>
      </c>
      <c r="K20" s="213">
        <f t="shared" si="2"/>
        <v>12.568888888888887</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row>
    <row r="23" spans="1:73" ht="182.25" customHeight="1" x14ac:dyDescent="0.25">
      <c r="B23" s="416" t="s">
        <v>345</v>
      </c>
      <c r="C23" s="416"/>
      <c r="D23" s="416"/>
      <c r="E23" s="416"/>
      <c r="F23" s="416"/>
      <c r="G23" s="416"/>
      <c r="H23" s="416"/>
      <c r="I23" s="416"/>
      <c r="J23" s="416"/>
      <c r="K23" s="416"/>
    </row>
  </sheetData>
  <mergeCells count="12">
    <mergeCell ref="B19:C19"/>
    <mergeCell ref="B20:C20"/>
    <mergeCell ref="B23:K23"/>
    <mergeCell ref="A4:K4"/>
    <mergeCell ref="B5:K5"/>
    <mergeCell ref="B7:B8"/>
    <mergeCell ref="C7:C8"/>
    <mergeCell ref="D7:F7"/>
    <mergeCell ref="G7:G8"/>
    <mergeCell ref="H7:H8"/>
    <mergeCell ref="I7:J7"/>
    <mergeCell ref="K7:K8"/>
  </mergeCells>
  <pageMargins left="0.75" right="0.75" top="1" bottom="1" header="0.5" footer="0.5"/>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Lembar kerja</vt:lpstr>
      </vt:variant>
      <vt:variant>
        <vt:i4>44</vt:i4>
      </vt:variant>
    </vt:vector>
  </HeadingPairs>
  <TitlesOfParts>
    <vt:vector size="44" baseType="lpstr">
      <vt:lpstr>DEPAN</vt:lpstr>
      <vt:lpstr>PENGISI</vt:lpstr>
      <vt:lpstr>IDENTITAS</vt:lpstr>
      <vt:lpstr>DOSEN</vt:lpstr>
      <vt:lpstr>A-3.2.1</vt:lpstr>
      <vt:lpstr>A-3.2.3</vt:lpstr>
      <vt:lpstr>A-3.3.2</vt:lpstr>
      <vt:lpstr>A-4.3.1</vt:lpstr>
      <vt:lpstr>A-4.3.2</vt:lpstr>
      <vt:lpstr>A-4.4</vt:lpstr>
      <vt:lpstr>A-4.5.1</vt:lpstr>
      <vt:lpstr>A-4.5.2</vt:lpstr>
      <vt:lpstr>A-4.5.3</vt:lpstr>
      <vt:lpstr>A-4.5.4.1</vt:lpstr>
      <vt:lpstr>A-4.5.4.2</vt:lpstr>
      <vt:lpstr>A-4.5.4.3</vt:lpstr>
      <vt:lpstr>A-4.5.5</vt:lpstr>
      <vt:lpstr>A-4.6.1</vt:lpstr>
      <vt:lpstr>A-5.1.2.1a</vt:lpstr>
      <vt:lpstr>A-5.1.2.1</vt:lpstr>
      <vt:lpstr>A-5.1.2.2</vt:lpstr>
      <vt:lpstr>A-5.4.2</vt:lpstr>
      <vt:lpstr>A-5.4.3</vt:lpstr>
      <vt:lpstr>A-6.2.1</vt:lpstr>
      <vt:lpstr>A-6.2.2</vt:lpstr>
      <vt:lpstr>A-6.2.3</vt:lpstr>
      <vt:lpstr>A-6.2.4</vt:lpstr>
      <vt:lpstr>A-6.3.1</vt:lpstr>
      <vt:lpstr>A-6.4.1.1</vt:lpstr>
      <vt:lpstr>A-6.5.2</vt:lpstr>
      <vt:lpstr>A-7.1.4</vt:lpstr>
      <vt:lpstr>A-7.1.5</vt:lpstr>
      <vt:lpstr>A-7.1.6</vt:lpstr>
      <vt:lpstr>A-7.2.1</vt:lpstr>
      <vt:lpstr>B-3.2.1</vt:lpstr>
      <vt:lpstr>B-4.1.2</vt:lpstr>
      <vt:lpstr>B-4.1.3</vt:lpstr>
      <vt:lpstr>B-6.1.1</vt:lpstr>
      <vt:lpstr>B-6.1.2</vt:lpstr>
      <vt:lpstr>B-6.1.3</vt:lpstr>
      <vt:lpstr>B-6.4.2</vt:lpstr>
      <vt:lpstr>B-7.1.2</vt:lpstr>
      <vt:lpstr>B-7.2.2</vt:lpstr>
      <vt:lpstr>REF</vt:lpstr>
    </vt:vector>
  </TitlesOfParts>
  <Company>IPB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Adisantoso</dc:creator>
  <cp:lastModifiedBy>asus</cp:lastModifiedBy>
  <cp:lastPrinted>2014-10-04T07:51:29Z</cp:lastPrinted>
  <dcterms:created xsi:type="dcterms:W3CDTF">2014-09-24T02:10:05Z</dcterms:created>
  <dcterms:modified xsi:type="dcterms:W3CDTF">2019-03-31T06:06:13Z</dcterms:modified>
</cp:coreProperties>
</file>